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mich\AppData\Local\Microsoft\Windows\INetCache\Content.Outlook\24TYK47V\"/>
    </mc:Choice>
  </mc:AlternateContent>
  <bookViews>
    <workbookView xWindow="0" yWindow="0" windowWidth="28800" windowHeight="12435"/>
  </bookViews>
  <sheets>
    <sheet name="Całość" sheetId="1" r:id="rId1"/>
    <sheet name="Podgrzewacze przepływowe" sheetId="2" r:id="rId2"/>
    <sheet name="Ogrzewacze pojemnościowe" sheetId="3" r:id="rId3"/>
    <sheet name="Zasobniki i wymienniki cwu" sheetId="4" r:id="rId4"/>
    <sheet name="Elektr.kotły co" sheetId="7" r:id="rId5"/>
    <sheet name="Kolektory słoneczne" sheetId="6" r:id="rId6"/>
    <sheet name="Pompy ciepła" sheetId="5" r:id="rId7"/>
    <sheet name="Magnetyzery" sheetId="8" r:id="rId8"/>
  </sheets>
  <calcPr calcId="152511"/>
</workbook>
</file>

<file path=xl/calcChain.xml><?xml version="1.0" encoding="utf-8"?>
<calcChain xmlns="http://schemas.openxmlformats.org/spreadsheetml/2006/main">
  <c r="E40" i="6" l="1"/>
  <c r="E41" i="6"/>
  <c r="E42" i="6"/>
  <c r="E43" i="6"/>
  <c r="E44" i="6"/>
  <c r="E45" i="6"/>
  <c r="E46" i="6"/>
  <c r="E47" i="6"/>
  <c r="E48" i="6"/>
  <c r="E49" i="6"/>
  <c r="E50" i="6"/>
  <c r="E39" i="6"/>
  <c r="E34" i="6" l="1"/>
  <c r="E35" i="6"/>
  <c r="E33" i="6"/>
  <c r="E20" i="6"/>
  <c r="E21" i="6"/>
  <c r="E23" i="6"/>
  <c r="E24" i="6"/>
  <c r="E25" i="6"/>
  <c r="E27" i="6"/>
  <c r="E28" i="6"/>
  <c r="E29" i="6"/>
  <c r="E19" i="6"/>
  <c r="E11" i="6"/>
  <c r="E12" i="6"/>
  <c r="E13" i="6"/>
  <c r="E10" i="6"/>
  <c r="E6" i="6"/>
  <c r="E51" i="4"/>
  <c r="E43" i="4"/>
  <c r="E44" i="4"/>
  <c r="E45" i="4"/>
  <c r="E46" i="4"/>
  <c r="E47" i="4"/>
  <c r="E42" i="4"/>
  <c r="E34" i="4"/>
  <c r="E35" i="4"/>
  <c r="E36" i="4"/>
  <c r="E37" i="4"/>
  <c r="E38" i="4"/>
  <c r="E33" i="4"/>
  <c r="E29" i="4"/>
  <c r="E24" i="4"/>
  <c r="E25" i="4"/>
  <c r="E23" i="4"/>
  <c r="E14" i="4"/>
  <c r="E15" i="4"/>
  <c r="E16" i="4"/>
  <c r="E17" i="4"/>
  <c r="E18" i="4"/>
  <c r="E19" i="4"/>
  <c r="E13" i="4"/>
  <c r="E12" i="4"/>
  <c r="E11" i="4"/>
  <c r="E6" i="4"/>
  <c r="E7" i="4"/>
  <c r="E14" i="3"/>
  <c r="G14" i="3" s="1"/>
  <c r="E52" i="2"/>
  <c r="E53" i="2"/>
  <c r="E54" i="2"/>
  <c r="E55" i="2"/>
  <c r="E56" i="2"/>
  <c r="E57" i="2"/>
  <c r="E58" i="2"/>
  <c r="E51" i="2"/>
  <c r="E47" i="2"/>
  <c r="E41" i="2"/>
  <c r="E42" i="2"/>
  <c r="E40" i="2"/>
  <c r="E34" i="2"/>
  <c r="E35" i="2"/>
  <c r="E36" i="2"/>
  <c r="E33" i="2"/>
  <c r="E32" i="2"/>
  <c r="E27" i="2"/>
  <c r="E28" i="2"/>
  <c r="E26" i="2"/>
  <c r="E25" i="2"/>
  <c r="E24" i="2"/>
  <c r="E23" i="2"/>
  <c r="E18" i="2"/>
  <c r="E19" i="2"/>
  <c r="E17" i="2"/>
  <c r="E16" i="2"/>
  <c r="E12" i="2"/>
  <c r="E11" i="2"/>
  <c r="E6" i="2"/>
  <c r="E7" i="2"/>
  <c r="J189" i="1" l="1"/>
  <c r="I189" i="1"/>
  <c r="F189" i="1"/>
  <c r="J188" i="1"/>
  <c r="I188" i="1"/>
  <c r="F188" i="1"/>
  <c r="J187" i="1"/>
  <c r="I187" i="1"/>
  <c r="F187" i="1"/>
  <c r="J183" i="1"/>
  <c r="I183" i="1"/>
  <c r="F183" i="1"/>
  <c r="J179" i="1"/>
  <c r="I179" i="1"/>
  <c r="F179" i="1"/>
  <c r="J178" i="1"/>
  <c r="I178" i="1"/>
  <c r="F178" i="1"/>
  <c r="J177" i="1"/>
  <c r="I177" i="1"/>
  <c r="F177" i="1"/>
  <c r="J176" i="1"/>
  <c r="I176" i="1"/>
  <c r="F176" i="1"/>
  <c r="J175" i="1"/>
  <c r="I175" i="1"/>
  <c r="F175" i="1"/>
  <c r="J174" i="1"/>
  <c r="I174" i="1"/>
  <c r="F174" i="1"/>
  <c r="J173" i="1"/>
  <c r="I173" i="1"/>
  <c r="F173" i="1"/>
  <c r="J172" i="1"/>
  <c r="I172" i="1"/>
  <c r="F172" i="1"/>
  <c r="J171" i="1"/>
  <c r="I171" i="1"/>
  <c r="F171" i="1"/>
  <c r="J170" i="1"/>
  <c r="I170" i="1"/>
  <c r="F170" i="1"/>
  <c r="J169" i="1"/>
  <c r="I169" i="1"/>
  <c r="F169" i="1"/>
  <c r="J168" i="1"/>
  <c r="I168" i="1"/>
  <c r="F168" i="1"/>
  <c r="J167" i="1"/>
  <c r="I167" i="1"/>
  <c r="F167" i="1"/>
  <c r="J166" i="1"/>
  <c r="I166" i="1"/>
  <c r="F166" i="1"/>
  <c r="J165" i="1"/>
  <c r="I165" i="1"/>
  <c r="F165" i="1"/>
  <c r="J164" i="1"/>
  <c r="I164" i="1"/>
  <c r="F164" i="1"/>
  <c r="J163" i="1"/>
  <c r="I163" i="1"/>
  <c r="F163" i="1"/>
  <c r="J162" i="1"/>
  <c r="I162" i="1"/>
  <c r="F162" i="1"/>
  <c r="J161" i="1"/>
  <c r="I161" i="1"/>
  <c r="F161" i="1"/>
  <c r="J160" i="1"/>
  <c r="I160" i="1"/>
  <c r="F160" i="1"/>
  <c r="J159" i="1"/>
  <c r="I159" i="1"/>
  <c r="F159" i="1"/>
  <c r="J158" i="1"/>
  <c r="I158" i="1"/>
  <c r="F158" i="1"/>
  <c r="J157" i="1"/>
  <c r="I157" i="1"/>
  <c r="F157" i="1"/>
  <c r="J156" i="1"/>
  <c r="I156" i="1"/>
  <c r="F156" i="1"/>
  <c r="J155" i="1"/>
  <c r="I155" i="1"/>
  <c r="F155" i="1"/>
  <c r="J154" i="1"/>
  <c r="I154" i="1"/>
  <c r="F154" i="1"/>
  <c r="J153" i="1"/>
  <c r="I153" i="1"/>
  <c r="F153" i="1"/>
  <c r="J152" i="1"/>
  <c r="I152" i="1"/>
  <c r="F152" i="1"/>
  <c r="J151" i="1"/>
  <c r="I151" i="1"/>
  <c r="F151" i="1"/>
  <c r="J147" i="1"/>
  <c r="I147" i="1"/>
  <c r="F147" i="1"/>
  <c r="J146" i="1"/>
  <c r="I146" i="1"/>
  <c r="F146" i="1"/>
  <c r="J145" i="1"/>
  <c r="I145" i="1"/>
  <c r="F145" i="1"/>
  <c r="J144" i="1"/>
  <c r="I144" i="1"/>
  <c r="F144" i="1"/>
  <c r="J143" i="1"/>
  <c r="I143" i="1"/>
  <c r="F143" i="1"/>
  <c r="J142" i="1"/>
  <c r="I142" i="1"/>
  <c r="F142" i="1"/>
  <c r="J141" i="1"/>
  <c r="I141" i="1"/>
  <c r="F141" i="1"/>
  <c r="J140" i="1"/>
  <c r="I140" i="1"/>
  <c r="F140" i="1"/>
  <c r="J139" i="1"/>
  <c r="I139" i="1"/>
  <c r="F139" i="1"/>
  <c r="J138" i="1"/>
  <c r="I138" i="1"/>
  <c r="F138" i="1"/>
  <c r="J137" i="1"/>
  <c r="I137" i="1"/>
  <c r="F137" i="1"/>
  <c r="J136" i="1"/>
  <c r="I136" i="1"/>
  <c r="F136" i="1"/>
  <c r="J135" i="1"/>
  <c r="I135" i="1"/>
  <c r="F135" i="1"/>
  <c r="J134" i="1"/>
  <c r="I134" i="1"/>
  <c r="F134" i="1"/>
  <c r="J133" i="1"/>
  <c r="I133" i="1"/>
  <c r="F133" i="1"/>
  <c r="J132" i="1"/>
  <c r="I132" i="1"/>
  <c r="F132" i="1"/>
  <c r="J131" i="1"/>
  <c r="I131" i="1"/>
  <c r="F131" i="1"/>
  <c r="J130" i="1"/>
  <c r="I130" i="1"/>
  <c r="F130" i="1"/>
  <c r="J129" i="1"/>
  <c r="I129" i="1"/>
  <c r="F129" i="1"/>
  <c r="J128" i="1"/>
  <c r="I128" i="1"/>
  <c r="F128" i="1"/>
  <c r="J127" i="1"/>
  <c r="I127" i="1"/>
  <c r="F127" i="1"/>
  <c r="J126" i="1"/>
  <c r="I126" i="1"/>
  <c r="F126" i="1"/>
  <c r="J125" i="1"/>
  <c r="I125" i="1"/>
  <c r="F125" i="1"/>
  <c r="J124" i="1"/>
  <c r="I124" i="1"/>
  <c r="F124" i="1"/>
  <c r="J123" i="1"/>
  <c r="I123" i="1"/>
  <c r="F123" i="1"/>
  <c r="J119" i="1"/>
  <c r="I119" i="1"/>
  <c r="F119" i="1"/>
  <c r="J118" i="1"/>
  <c r="I118" i="1"/>
  <c r="F118" i="1"/>
  <c r="J117" i="1"/>
  <c r="I117" i="1"/>
  <c r="F117" i="1"/>
  <c r="J116" i="1"/>
  <c r="I116" i="1"/>
  <c r="F116" i="1"/>
  <c r="J115" i="1"/>
  <c r="I115" i="1"/>
  <c r="F115" i="1"/>
  <c r="J114" i="1"/>
  <c r="I114" i="1"/>
  <c r="F114" i="1"/>
  <c r="J113" i="1"/>
  <c r="I113" i="1"/>
  <c r="F113" i="1"/>
  <c r="J112" i="1"/>
  <c r="I112" i="1"/>
  <c r="F112" i="1"/>
  <c r="J111" i="1"/>
  <c r="I111" i="1"/>
  <c r="F111" i="1"/>
  <c r="J110" i="1"/>
  <c r="I110" i="1"/>
  <c r="F110" i="1"/>
  <c r="J109" i="1"/>
  <c r="I109" i="1"/>
  <c r="F109" i="1"/>
  <c r="J108" i="1"/>
  <c r="I108" i="1"/>
  <c r="F108" i="1"/>
  <c r="J107" i="1"/>
  <c r="I107" i="1"/>
  <c r="F107" i="1"/>
  <c r="J106" i="1"/>
  <c r="I106" i="1"/>
  <c r="F106" i="1"/>
  <c r="J105" i="1"/>
  <c r="I105" i="1"/>
  <c r="F105" i="1"/>
  <c r="J104" i="1"/>
  <c r="I104" i="1"/>
  <c r="F104" i="1"/>
  <c r="J103" i="1"/>
  <c r="I103" i="1"/>
  <c r="F103" i="1"/>
  <c r="J102" i="1"/>
  <c r="I102" i="1"/>
  <c r="F102" i="1"/>
  <c r="J101" i="1"/>
  <c r="I101" i="1"/>
  <c r="F101" i="1"/>
  <c r="J100" i="1"/>
  <c r="I100" i="1"/>
  <c r="F100" i="1"/>
  <c r="J99" i="1"/>
  <c r="I99" i="1"/>
  <c r="F99" i="1"/>
  <c r="J98" i="1"/>
  <c r="I98" i="1"/>
  <c r="F98" i="1"/>
  <c r="J97" i="1"/>
  <c r="I97" i="1"/>
  <c r="F97" i="1"/>
  <c r="J96" i="1"/>
  <c r="I96" i="1"/>
  <c r="F96" i="1"/>
  <c r="J95" i="1"/>
  <c r="I95" i="1"/>
  <c r="F95" i="1"/>
  <c r="J94" i="1"/>
  <c r="I94" i="1"/>
  <c r="F94" i="1"/>
  <c r="J93" i="1"/>
  <c r="I93" i="1"/>
  <c r="F93" i="1"/>
  <c r="J92" i="1"/>
  <c r="I92" i="1"/>
  <c r="F92" i="1"/>
  <c r="J91" i="1"/>
  <c r="I91" i="1"/>
  <c r="F91" i="1"/>
  <c r="J90" i="1"/>
  <c r="I90" i="1"/>
  <c r="F90" i="1"/>
  <c r="J89" i="1"/>
  <c r="I89" i="1"/>
  <c r="F89" i="1"/>
  <c r="J88" i="1"/>
  <c r="I88" i="1"/>
  <c r="F88" i="1"/>
  <c r="J87" i="1"/>
  <c r="I87" i="1"/>
  <c r="F87" i="1"/>
  <c r="J86" i="1"/>
  <c r="I86" i="1"/>
  <c r="F86" i="1"/>
  <c r="J85" i="1"/>
  <c r="I85" i="1"/>
  <c r="F85" i="1"/>
  <c r="J84" i="1"/>
  <c r="I84" i="1"/>
  <c r="F84" i="1"/>
  <c r="J83" i="1"/>
  <c r="I83" i="1"/>
  <c r="F83" i="1"/>
  <c r="J82" i="1"/>
  <c r="I82" i="1"/>
  <c r="F82" i="1"/>
  <c r="J81" i="1"/>
  <c r="I81" i="1"/>
  <c r="F81" i="1"/>
  <c r="J80" i="1"/>
  <c r="I80" i="1"/>
  <c r="F80" i="1"/>
  <c r="J79" i="1"/>
  <c r="I79" i="1"/>
  <c r="F79" i="1"/>
  <c r="J78" i="1"/>
  <c r="I78" i="1"/>
  <c r="F78" i="1"/>
  <c r="J77" i="1"/>
  <c r="I77" i="1"/>
  <c r="F77" i="1"/>
  <c r="J76" i="1"/>
  <c r="I76" i="1"/>
  <c r="F76" i="1"/>
  <c r="J75" i="1"/>
  <c r="I75" i="1"/>
  <c r="F75" i="1"/>
  <c r="J74" i="1"/>
  <c r="I74" i="1"/>
  <c r="F74" i="1"/>
  <c r="J73" i="1"/>
  <c r="I73" i="1"/>
  <c r="F73" i="1"/>
  <c r="J72" i="1"/>
  <c r="I72" i="1"/>
  <c r="F72" i="1"/>
  <c r="J71" i="1"/>
  <c r="I71" i="1"/>
  <c r="F71" i="1"/>
  <c r="J70" i="1"/>
  <c r="I70" i="1"/>
  <c r="F70" i="1"/>
  <c r="J69" i="1"/>
  <c r="I69" i="1"/>
  <c r="F69" i="1"/>
  <c r="J49" i="1"/>
  <c r="I49" i="1"/>
  <c r="F49" i="1"/>
  <c r="J48" i="1"/>
  <c r="I48" i="1"/>
  <c r="F48" i="1"/>
  <c r="J47" i="1"/>
  <c r="I47" i="1"/>
  <c r="F47" i="1"/>
  <c r="J68" i="1"/>
  <c r="I68" i="1"/>
  <c r="F68" i="1"/>
  <c r="J67" i="1"/>
  <c r="I67" i="1"/>
  <c r="F67" i="1"/>
  <c r="J66" i="1"/>
  <c r="I66" i="1"/>
  <c r="F66" i="1"/>
  <c r="J65" i="1"/>
  <c r="I65" i="1"/>
  <c r="F65" i="1"/>
  <c r="J64" i="1"/>
  <c r="I64" i="1"/>
  <c r="F64" i="1"/>
  <c r="J63" i="1"/>
  <c r="I63" i="1"/>
  <c r="F63" i="1"/>
  <c r="J58" i="1"/>
  <c r="I58" i="1"/>
  <c r="F58" i="1"/>
  <c r="J57" i="1"/>
  <c r="I57" i="1"/>
  <c r="F57" i="1"/>
  <c r="J56" i="1"/>
  <c r="I56" i="1"/>
  <c r="F56" i="1"/>
  <c r="J55" i="1"/>
  <c r="I55" i="1"/>
  <c r="F55" i="1"/>
  <c r="J54" i="1"/>
  <c r="I54" i="1"/>
  <c r="F54" i="1"/>
  <c r="J53" i="1"/>
  <c r="I53" i="1"/>
  <c r="F53" i="1"/>
  <c r="J52" i="1"/>
  <c r="I52" i="1"/>
  <c r="F52" i="1"/>
  <c r="J51" i="1"/>
  <c r="I51" i="1"/>
  <c r="F51" i="1"/>
  <c r="J50" i="1"/>
  <c r="I50" i="1"/>
  <c r="F50" i="1"/>
  <c r="J62" i="1"/>
  <c r="I62" i="1"/>
  <c r="F62" i="1"/>
  <c r="J61" i="1"/>
  <c r="I61" i="1"/>
  <c r="F61" i="1"/>
  <c r="J60" i="1"/>
  <c r="I60" i="1"/>
  <c r="F60" i="1"/>
  <c r="J59" i="1"/>
  <c r="I59" i="1"/>
  <c r="F59" i="1"/>
  <c r="J43" i="1"/>
  <c r="I43" i="1"/>
  <c r="F43" i="1"/>
  <c r="J42" i="1"/>
  <c r="I42" i="1"/>
  <c r="F42" i="1"/>
  <c r="J41" i="1"/>
  <c r="I41" i="1"/>
  <c r="F41" i="1"/>
  <c r="J40" i="1"/>
  <c r="I40" i="1"/>
  <c r="F40" i="1"/>
  <c r="J39" i="1"/>
  <c r="I39" i="1"/>
  <c r="F39" i="1"/>
  <c r="J38" i="1"/>
  <c r="I38" i="1"/>
  <c r="F38" i="1"/>
  <c r="J34" i="1"/>
  <c r="I34" i="1"/>
  <c r="F34" i="1"/>
  <c r="J33" i="1"/>
  <c r="I33" i="1"/>
  <c r="F33" i="1"/>
  <c r="J32" i="1"/>
  <c r="I32" i="1"/>
  <c r="F32" i="1"/>
  <c r="J31" i="1"/>
  <c r="I31" i="1"/>
  <c r="F31" i="1"/>
  <c r="J30" i="1"/>
  <c r="I30" i="1"/>
  <c r="F30" i="1"/>
  <c r="J29" i="1"/>
  <c r="I29" i="1"/>
  <c r="F29" i="1"/>
  <c r="J28" i="1"/>
  <c r="I28" i="1"/>
  <c r="F28" i="1"/>
  <c r="J27" i="1"/>
  <c r="I27" i="1"/>
  <c r="F27" i="1"/>
  <c r="J26" i="1"/>
  <c r="I26" i="1"/>
  <c r="F26" i="1"/>
  <c r="J25" i="1"/>
  <c r="I25" i="1"/>
  <c r="F25" i="1"/>
  <c r="J24" i="1"/>
  <c r="I24" i="1"/>
  <c r="F24" i="1"/>
  <c r="J23" i="1"/>
  <c r="I23" i="1"/>
  <c r="F23" i="1"/>
  <c r="J22" i="1"/>
  <c r="I22" i="1"/>
  <c r="F22" i="1"/>
  <c r="J21" i="1"/>
  <c r="I21" i="1"/>
  <c r="F21" i="1"/>
  <c r="J20" i="1"/>
  <c r="I20" i="1"/>
  <c r="F20" i="1"/>
  <c r="J19" i="1"/>
  <c r="I19" i="1"/>
  <c r="F19" i="1"/>
  <c r="J18" i="1"/>
  <c r="I18" i="1"/>
  <c r="F18" i="1"/>
  <c r="J17" i="1"/>
  <c r="I17" i="1"/>
  <c r="F17" i="1"/>
  <c r="J16" i="1"/>
  <c r="I16" i="1"/>
  <c r="F16" i="1"/>
  <c r="J15" i="1"/>
  <c r="I15" i="1"/>
  <c r="F15" i="1"/>
  <c r="J14" i="1"/>
  <c r="I14" i="1"/>
  <c r="F14" i="1"/>
  <c r="J13" i="1"/>
  <c r="I13" i="1"/>
  <c r="F13" i="1"/>
  <c r="J12" i="1"/>
  <c r="I12" i="1"/>
  <c r="F12" i="1"/>
  <c r="J11" i="1"/>
  <c r="I11" i="1"/>
  <c r="F11" i="1"/>
  <c r="J10" i="1"/>
  <c r="I10" i="1"/>
  <c r="F10" i="1"/>
  <c r="J9" i="1"/>
  <c r="I9" i="1"/>
  <c r="F9" i="1"/>
  <c r="J8" i="1"/>
  <c r="I8" i="1"/>
  <c r="F8" i="1"/>
  <c r="J7" i="1"/>
  <c r="I7" i="1"/>
  <c r="F7" i="1"/>
  <c r="J6" i="1"/>
  <c r="I6" i="1"/>
  <c r="F6" i="1"/>
  <c r="J5" i="1"/>
  <c r="I5" i="1"/>
  <c r="F5" i="1"/>
  <c r="J4" i="1"/>
  <c r="I4" i="1"/>
  <c r="F4" i="1"/>
  <c r="J3" i="1"/>
  <c r="I3" i="1"/>
  <c r="F3" i="1"/>
  <c r="O17" i="7" l="1"/>
  <c r="N11" i="2"/>
  <c r="N12" i="2"/>
  <c r="G50" i="6"/>
  <c r="G49" i="6"/>
  <c r="G48" i="6"/>
  <c r="G47" i="6"/>
  <c r="G46" i="6"/>
  <c r="G44" i="6"/>
  <c r="G43" i="6"/>
  <c r="G42" i="6"/>
  <c r="G41" i="6"/>
  <c r="G40" i="6"/>
  <c r="G39" i="6"/>
  <c r="G35" i="6"/>
  <c r="G34" i="6"/>
  <c r="G33" i="6"/>
  <c r="G29" i="6"/>
  <c r="G28" i="6"/>
  <c r="G27" i="6"/>
  <c r="G25" i="6"/>
  <c r="G24" i="6"/>
  <c r="G23" i="6"/>
  <c r="G21" i="6"/>
  <c r="G20" i="6"/>
  <c r="G19" i="6"/>
  <c r="G13" i="6"/>
  <c r="G12" i="6"/>
  <c r="G11" i="6"/>
  <c r="G10" i="6"/>
  <c r="G6" i="6"/>
  <c r="N6" i="4"/>
  <c r="N5" i="4"/>
  <c r="E5" i="4"/>
  <c r="G5" i="4" s="1"/>
  <c r="G6" i="4"/>
  <c r="N51" i="4" l="1"/>
  <c r="G51" i="4"/>
  <c r="E55" i="4"/>
  <c r="G55" i="4" s="1"/>
  <c r="N55" i="4"/>
  <c r="E56" i="4"/>
  <c r="G56" i="4" s="1"/>
  <c r="N56" i="4"/>
  <c r="E3" i="5" l="1"/>
  <c r="G3" i="5" s="1"/>
  <c r="E4" i="8"/>
  <c r="G4" i="8" s="1"/>
  <c r="E5" i="8"/>
  <c r="G5" i="8" s="1"/>
  <c r="E3" i="8"/>
  <c r="G3" i="8" s="1"/>
  <c r="E96" i="4"/>
  <c r="G96" i="4" s="1"/>
  <c r="E97" i="4"/>
  <c r="G97" i="4" s="1"/>
  <c r="E98" i="4"/>
  <c r="G98" i="4" s="1"/>
  <c r="E99" i="4"/>
  <c r="G99" i="4" s="1"/>
  <c r="E100" i="4"/>
  <c r="G100" i="4" s="1"/>
  <c r="E101" i="4"/>
  <c r="G101" i="4" s="1"/>
  <c r="E102" i="4"/>
  <c r="G102" i="4" s="1"/>
  <c r="E103" i="4"/>
  <c r="G103" i="4" s="1"/>
  <c r="E104" i="4"/>
  <c r="G104" i="4" s="1"/>
  <c r="E105" i="4"/>
  <c r="G105" i="4" s="1"/>
  <c r="E106" i="4"/>
  <c r="G106" i="4" s="1"/>
  <c r="E107" i="4"/>
  <c r="G107" i="4" s="1"/>
  <c r="E108" i="4"/>
  <c r="G108" i="4" s="1"/>
  <c r="E109" i="4"/>
  <c r="G109" i="4" s="1"/>
  <c r="E110" i="4"/>
  <c r="G110" i="4" s="1"/>
  <c r="E111" i="4"/>
  <c r="G111" i="4" s="1"/>
  <c r="E112" i="4"/>
  <c r="G112" i="4" s="1"/>
  <c r="E113" i="4"/>
  <c r="G113" i="4" s="1"/>
  <c r="E114" i="4"/>
  <c r="G114" i="4" s="1"/>
  <c r="E115" i="4"/>
  <c r="G115" i="4" s="1"/>
  <c r="E116" i="4"/>
  <c r="G116" i="4" s="1"/>
  <c r="E95" i="4"/>
  <c r="G95" i="4" s="1"/>
  <c r="E78" i="4"/>
  <c r="G78" i="4" s="1"/>
  <c r="E77" i="4"/>
  <c r="G77" i="4" s="1"/>
  <c r="E73" i="4"/>
  <c r="G73" i="4" s="1"/>
  <c r="E72" i="4"/>
  <c r="G72" i="4" s="1"/>
  <c r="E65" i="4"/>
  <c r="G65" i="4" s="1"/>
  <c r="E66" i="4"/>
  <c r="G66" i="4" s="1"/>
  <c r="E67" i="4"/>
  <c r="G67" i="4" s="1"/>
  <c r="E68" i="4"/>
  <c r="G68" i="4" s="1"/>
  <c r="E64" i="4"/>
  <c r="G64" i="4" s="1"/>
  <c r="E57" i="4"/>
  <c r="G57" i="4" s="1"/>
  <c r="E58" i="4"/>
  <c r="G58" i="4" s="1"/>
  <c r="E59" i="4"/>
  <c r="G59" i="4" s="1"/>
  <c r="E60" i="4"/>
  <c r="G60" i="4" s="1"/>
  <c r="G7" i="4"/>
  <c r="G34" i="4"/>
  <c r="G35" i="4"/>
  <c r="G36" i="4"/>
  <c r="G37" i="4"/>
  <c r="G38" i="4"/>
  <c r="G12" i="4"/>
  <c r="G13" i="4"/>
  <c r="G14" i="4"/>
  <c r="G15" i="4"/>
  <c r="G16" i="4"/>
  <c r="G17" i="4"/>
  <c r="G18" i="4"/>
  <c r="G19" i="4"/>
  <c r="G11" i="4"/>
  <c r="G29" i="4"/>
  <c r="G43" i="4"/>
  <c r="G44" i="4"/>
  <c r="G45" i="4"/>
  <c r="G46" i="4"/>
  <c r="G47" i="4"/>
  <c r="G42" i="4"/>
  <c r="G24" i="4"/>
  <c r="G25" i="4"/>
  <c r="G23" i="4"/>
  <c r="E83" i="4"/>
  <c r="G83" i="4" s="1"/>
  <c r="E84" i="4"/>
  <c r="G84" i="4" s="1"/>
  <c r="E82" i="4"/>
  <c r="G82" i="4" s="1"/>
  <c r="E89" i="4"/>
  <c r="G89" i="4" s="1"/>
  <c r="E90" i="4"/>
  <c r="G90" i="4" s="1"/>
  <c r="E91" i="4"/>
  <c r="G91" i="4" s="1"/>
  <c r="E88" i="4"/>
  <c r="G88" i="4" s="1"/>
  <c r="E6" i="3"/>
  <c r="G6" i="3" s="1"/>
  <c r="E7" i="3"/>
  <c r="G7" i="3" s="1"/>
  <c r="E8" i="3"/>
  <c r="G8" i="3" s="1"/>
  <c r="E9" i="3"/>
  <c r="G9" i="3" s="1"/>
  <c r="E5" i="3"/>
  <c r="G5" i="3" s="1"/>
  <c r="G52" i="2"/>
  <c r="G53" i="2"/>
  <c r="G54" i="2"/>
  <c r="G55" i="2"/>
  <c r="G56" i="2"/>
  <c r="G57" i="2"/>
  <c r="G58" i="2"/>
  <c r="G51" i="2"/>
  <c r="G47" i="2"/>
  <c r="G41" i="2"/>
  <c r="G42" i="2"/>
  <c r="G40" i="2"/>
  <c r="G33" i="2"/>
  <c r="G34" i="2"/>
  <c r="G35" i="2"/>
  <c r="G36" i="2"/>
  <c r="G32" i="2"/>
  <c r="G24" i="2"/>
  <c r="G25" i="2"/>
  <c r="G26" i="2"/>
  <c r="G27" i="2"/>
  <c r="G28" i="2"/>
  <c r="G23" i="2"/>
  <c r="G17" i="2"/>
  <c r="G18" i="2"/>
  <c r="G19" i="2"/>
  <c r="G16" i="2"/>
  <c r="G12" i="2"/>
  <c r="G11" i="2"/>
  <c r="G6" i="2"/>
  <c r="G7" i="2"/>
  <c r="E5" i="2"/>
  <c r="E51" i="7"/>
  <c r="G51" i="7" s="1"/>
  <c r="E52" i="7"/>
  <c r="G52" i="7" s="1"/>
  <c r="E53" i="7"/>
  <c r="G53" i="7" s="1"/>
  <c r="E54" i="7"/>
  <c r="G54" i="7" s="1"/>
  <c r="E55" i="7"/>
  <c r="G55" i="7" s="1"/>
  <c r="E56" i="7"/>
  <c r="G56" i="7" s="1"/>
  <c r="E50" i="7"/>
  <c r="G50" i="7" s="1"/>
  <c r="E43" i="7"/>
  <c r="G43" i="7" s="1"/>
  <c r="E44" i="7"/>
  <c r="G44" i="7" s="1"/>
  <c r="E45" i="7"/>
  <c r="G45" i="7" s="1"/>
  <c r="E42" i="7"/>
  <c r="G42" i="7" s="1"/>
  <c r="E35" i="7"/>
  <c r="G35" i="7" s="1"/>
  <c r="E36" i="7"/>
  <c r="G36" i="7" s="1"/>
  <c r="E37" i="7"/>
  <c r="G37" i="7" s="1"/>
  <c r="E34" i="7"/>
  <c r="G34" i="7" s="1"/>
  <c r="E30" i="7"/>
  <c r="G30" i="7" s="1"/>
  <c r="E29" i="7"/>
  <c r="G29" i="7" s="1"/>
  <c r="E24" i="7"/>
  <c r="G24" i="7" s="1"/>
  <c r="E23" i="7"/>
  <c r="G23" i="7" s="1"/>
  <c r="E18" i="7"/>
  <c r="G18" i="7" s="1"/>
  <c r="E17" i="7"/>
  <c r="G17" i="7" s="1"/>
  <c r="E12" i="7"/>
  <c r="G12" i="7" s="1"/>
  <c r="E11" i="7"/>
  <c r="G11" i="7" s="1"/>
  <c r="E6" i="7"/>
  <c r="G6" i="7" s="1"/>
  <c r="E5" i="7"/>
  <c r="G5" i="7" s="1"/>
  <c r="O45" i="7"/>
  <c r="O44" i="7"/>
  <c r="O43" i="7"/>
  <c r="O42" i="7"/>
  <c r="O37" i="7"/>
  <c r="O36" i="7"/>
  <c r="O35" i="7"/>
  <c r="O34" i="7"/>
  <c r="O30" i="7"/>
  <c r="O29" i="7"/>
  <c r="O24" i="7"/>
  <c r="O23" i="7"/>
  <c r="O18" i="7"/>
  <c r="O12" i="7"/>
  <c r="O11" i="7"/>
  <c r="O6" i="7"/>
  <c r="O5" i="7"/>
  <c r="N78" i="4"/>
  <c r="N77" i="4"/>
  <c r="N73" i="4"/>
  <c r="N72" i="4"/>
  <c r="N68" i="4"/>
  <c r="N67" i="4"/>
  <c r="N66" i="4"/>
  <c r="N65" i="4"/>
  <c r="N64" i="4"/>
  <c r="N60" i="4"/>
  <c r="N58" i="4"/>
  <c r="N57" i="4"/>
  <c r="N7" i="4"/>
  <c r="N38" i="4"/>
  <c r="N37" i="4"/>
  <c r="N36" i="4"/>
  <c r="N35" i="4"/>
  <c r="N34" i="4"/>
  <c r="N33" i="4"/>
  <c r="N19" i="4"/>
  <c r="N18" i="4"/>
  <c r="N17" i="4"/>
  <c r="N16" i="4"/>
  <c r="N15" i="4"/>
  <c r="N14" i="4"/>
  <c r="N13" i="4"/>
  <c r="N12" i="4"/>
  <c r="N11" i="4"/>
  <c r="N29" i="4"/>
  <c r="N47" i="4"/>
  <c r="N46" i="4"/>
  <c r="N45" i="4"/>
  <c r="N44" i="4"/>
  <c r="N43" i="4"/>
  <c r="N42" i="4"/>
  <c r="N25" i="4"/>
  <c r="N24" i="4"/>
  <c r="N23" i="4"/>
  <c r="N84" i="4"/>
  <c r="N83" i="4"/>
  <c r="N82" i="4"/>
  <c r="N91" i="4"/>
  <c r="N90" i="4"/>
  <c r="N89" i="4"/>
  <c r="N88" i="4"/>
  <c r="O9" i="3"/>
  <c r="O8" i="3"/>
  <c r="O7" i="3"/>
  <c r="O6" i="3"/>
  <c r="O5" i="3"/>
  <c r="N47" i="2"/>
  <c r="N42" i="2"/>
  <c r="N41" i="2"/>
  <c r="N40" i="2"/>
  <c r="N36" i="2"/>
  <c r="N35" i="2"/>
  <c r="N34" i="2"/>
  <c r="N33" i="2"/>
  <c r="N32" i="2"/>
  <c r="N28" i="2"/>
  <c r="N27" i="2"/>
  <c r="N26" i="2"/>
  <c r="N25" i="2"/>
  <c r="N24" i="2"/>
  <c r="N23" i="2"/>
  <c r="N19" i="2"/>
  <c r="N18" i="2"/>
  <c r="N17" i="2"/>
  <c r="N16" i="2"/>
  <c r="N7" i="2"/>
  <c r="N6" i="2"/>
  <c r="N5" i="2"/>
  <c r="G5" i="2" l="1"/>
  <c r="G33" i="4"/>
</calcChain>
</file>

<file path=xl/sharedStrings.xml><?xml version="1.0" encoding="utf-8"?>
<sst xmlns="http://schemas.openxmlformats.org/spreadsheetml/2006/main" count="1635" uniqueCount="553">
  <si>
    <t>ELEKTRYCZNE PRZEPŁYWOWE PODGRZEWACZE WODY</t>
  </si>
  <si>
    <t>Kod EAN</t>
  </si>
  <si>
    <t>Kod produktu</t>
  </si>
  <si>
    <t>Moc / zasilanie</t>
  </si>
  <si>
    <t>Opis</t>
  </si>
  <si>
    <t>Cena netto [zł]</t>
  </si>
  <si>
    <t>Cena brutto [zł]</t>
  </si>
  <si>
    <t>EPS2-3,5.TWISTER.PL</t>
  </si>
  <si>
    <t>3,5kW / 230V~</t>
  </si>
  <si>
    <t>Elektryczny przepływowy podgrzewacz wody EPS2-3,5 Twister</t>
  </si>
  <si>
    <t>EPS2-4,4.TWISTER.PL</t>
  </si>
  <si>
    <t>4,4kW / 230V~</t>
  </si>
  <si>
    <t>Elektryczny przepływowy podgrzewacz wody EPS2-4,4 Twister</t>
  </si>
  <si>
    <t>EPS2-5,5.R.TWISTER.PL</t>
  </si>
  <si>
    <t>5,5kW / 230V~</t>
  </si>
  <si>
    <t>Elektryczny przepływowy podgrzewacz wody EPS2-5,5.R Twister</t>
  </si>
  <si>
    <t>EPS2-4,4.P.PRISTER.PL</t>
  </si>
  <si>
    <t>Elektryczny przepływowy podgrzewacz wody EPS2-4,4.P Prister</t>
  </si>
  <si>
    <t>EPS2-5,5.P.PRISTER.PL</t>
  </si>
  <si>
    <t>Elektryczny przepływowy podgrzewacz wody EPS2-5,5.P Prister</t>
  </si>
  <si>
    <t>EPO2-3.AMICUS.PL</t>
  </si>
  <si>
    <t>Elektryczny przepływowy podgrzewacz wody EPO2-3 Amicus - 3.5kW/230V</t>
  </si>
  <si>
    <t>EPO2-4.AMICUS.PL</t>
  </si>
  <si>
    <t>Elektryczny przepływowy podgrzewacz wody EPO2-4 Amicus - 4.4kW/230V</t>
  </si>
  <si>
    <t>EPO2-5.AMICUS.PL</t>
  </si>
  <si>
    <t>Elektryczny przepływowy podgrzewacz wody EPO2-5 Amicus - 5.5kW/230V</t>
  </si>
  <si>
    <t>EPO2-6.AMICUS.PL</t>
  </si>
  <si>
    <t>6kW / 230V~</t>
  </si>
  <si>
    <t>Elektryczny przepływowy podgrzewacz wody EPO2-6 Amicus - 6kW/230V</t>
  </si>
  <si>
    <t>EPO.D-4.AMICUS.PL</t>
  </si>
  <si>
    <t>4kW / 230V~</t>
  </si>
  <si>
    <t>Elektryczny przepływowy podgrzewacz wody EPO.D-4 Amicus</t>
  </si>
  <si>
    <t>EPO.D-5.AMICUS.PL</t>
  </si>
  <si>
    <t>5kW / 230V~</t>
  </si>
  <si>
    <t>Elektryczny przepływowy podgrzewacz wody EPO.D-5 Amicus</t>
  </si>
  <si>
    <t>EPO.D-6.AMICUS.PL</t>
  </si>
  <si>
    <t>Elektryczny przepływowy podgrzewacz wody EPO.D-6 Amicus</t>
  </si>
  <si>
    <t>EPO.G-4.AMICUS.PL</t>
  </si>
  <si>
    <t>Elektryczny przepływowy podgrzewacz wody EPO.G-4 Amicus</t>
  </si>
  <si>
    <t>EPO.G-5.AMICUS.PL</t>
  </si>
  <si>
    <t>Elektryczny przepływowy podgrzewacz wody EPO.G-5 Amicus</t>
  </si>
  <si>
    <t>EPO.G-6.AMICUS.PL</t>
  </si>
  <si>
    <t>Elektryczny przepływowy podgrzewacz wody EPO.G-6 Amicus</t>
  </si>
  <si>
    <t>PPH3-09.PL</t>
  </si>
  <si>
    <t>9kW / 400V 3~</t>
  </si>
  <si>
    <t>Elektryczny przepływowy podgrzewacz wody PPH3-9 hydraulic</t>
  </si>
  <si>
    <t>PPH3-12.PL</t>
  </si>
  <si>
    <t>12kW / 400V 3~</t>
  </si>
  <si>
    <t>Elektryczny przepływowy podgrzewacz wody PPH3-12 hydraulic</t>
  </si>
  <si>
    <t>PPH3-15.PL</t>
  </si>
  <si>
    <t>15kW / 400V 3~</t>
  </si>
  <si>
    <t>Elektryczny przepływowy podgrzewacz wody PPH3-15 hydraulic</t>
  </si>
  <si>
    <t>PPH3-18.PL</t>
  </si>
  <si>
    <t>18kW / 400V 3~</t>
  </si>
  <si>
    <t>Elektryczny przepływowy podgrzewacz wody PPH3-18 hydraulic</t>
  </si>
  <si>
    <t>PPH3-21.PL</t>
  </si>
  <si>
    <t>21kW / 400V 3~</t>
  </si>
  <si>
    <t>Elektryczny przepływowy podgrzewacz wody PPH3-21 hydraulic</t>
  </si>
  <si>
    <t>PPE3-09/12/15.LCD.PL</t>
  </si>
  <si>
    <t>9/11/12/15 kW / 400V 3~</t>
  </si>
  <si>
    <t>Elektryczny przepływowy podgrzewacz wody PPE3-9/11/12/15 electronic LCD</t>
  </si>
  <si>
    <t>PPE3-18/21/24.LCD.PL</t>
  </si>
  <si>
    <t>17/18/21/24kW / 400V 3~</t>
  </si>
  <si>
    <t>Elektryczny przepływowy podgrzewacz wody PPE3-17/18/21/24 electronic LCD</t>
  </si>
  <si>
    <t>PPE3-27.LCD.PL</t>
  </si>
  <si>
    <t>27kW / 400V 3~</t>
  </si>
  <si>
    <t>Elektryczny przepływowy podgrzewacz wody PPE3-27 electronic LCD</t>
  </si>
  <si>
    <t>EPP-36.1.MAXIMUS.PL</t>
  </si>
  <si>
    <t>36kW / 400V 3~</t>
  </si>
  <si>
    <t>Elektryczny przepływowy podgrzewacz wody EPP-36 Maximus electronic</t>
  </si>
  <si>
    <t>BATERIA.EPS/EPJ/EPJ.PU.PL</t>
  </si>
  <si>
    <t>Bateria chrom bez wylewki do podgrzewaczy EPS Twister, EPJ Optimus, EPJ.Pu</t>
  </si>
  <si>
    <t>PERL.GW.WEW.CHROM.PL</t>
  </si>
  <si>
    <t>Perlator drobnostrumieniowy gwint wewnętrzny chrom</t>
  </si>
  <si>
    <t>PERL.GW.ZEW.CHROM.PL</t>
  </si>
  <si>
    <t>Perlator drobnostrumieniowy gwint zewnętrzny chrom</t>
  </si>
  <si>
    <t>PRZYŁĄCZA.PP.GÓRA.PL</t>
  </si>
  <si>
    <t>PRZYŁĄCZA.PP.DÓŁ.PL</t>
  </si>
  <si>
    <t>WYLEWKA.150.CHROM.PL</t>
  </si>
  <si>
    <t>Wylewka KOSPEL 150mm, chrom</t>
  </si>
  <si>
    <t>WYLEWKA.250.CHROM.PL</t>
  </si>
  <si>
    <t>Wylewka KOSPEL 250mm, chrom</t>
  </si>
  <si>
    <t>WYLEWKA.PRYSZNICOWA.PL</t>
  </si>
  <si>
    <t>Wylewka prysznicowa drobnostrumieniowa</t>
  </si>
  <si>
    <t>ELEKTRYCZNE POJEMNOŚCIOWE OGRZEWACZE WODY</t>
  </si>
  <si>
    <t>Pojemność / moc</t>
  </si>
  <si>
    <t>POC.D.5.LUNA.INOX.PL</t>
  </si>
  <si>
    <t>5 litrów / 2kW</t>
  </si>
  <si>
    <t>Elektryczny pojemnościowy ogrzewacz wody POC.D-5 Luna inox, podumywalkowy, ciśnieniowy</t>
  </si>
  <si>
    <t>POC.G.5.LUNA.INOX.PL</t>
  </si>
  <si>
    <t>Elektryczny pojemnościowy ogrzewacz wody POC.G-5 Luna inox, nadumywalkowy, ciśnieniowy</t>
  </si>
  <si>
    <t>POC.D-5.600W.INOX.PL</t>
  </si>
  <si>
    <t>5 litrów / 0,6kW</t>
  </si>
  <si>
    <t>Elektryczny pojemnościowy ogrzewacz wody POC.D-5/600W inox, podumywalkowy, ciśnieniowy</t>
  </si>
  <si>
    <t>POC.D.10.LUNA.INOX.PL</t>
  </si>
  <si>
    <t>10 litrów / 2kW</t>
  </si>
  <si>
    <t>Elektryczny pojemnościowy ogrzewacz wody POC.D-10 Luna inox, podumywalkowy, ciśnieniowy</t>
  </si>
  <si>
    <t>POC.G.10.LUNA.INOX.PL</t>
  </si>
  <si>
    <t>Elektryczny pojemnościowy ogrzewacz wody POC.G-10 Luna inox, nadumywalkowy, ciśnieniowy</t>
  </si>
  <si>
    <t>BATERIA.POC.GB.PL</t>
  </si>
  <si>
    <t>Bateria KOSPEL chrom do ogrzewacza POC.Gb z wylewką i rurkami przyłączeniowymi</t>
  </si>
  <si>
    <t>WYMIENNIKI I ZASOBNIKI C.W.U. ORAZ ZBIORNIKI BUFOROWE</t>
  </si>
  <si>
    <t>Pojemność [l]</t>
  </si>
  <si>
    <t>SWK-100.A.TERMO-TOP.WHITE.PL</t>
  </si>
  <si>
    <t>Wymiennik c.w.u. stojący z wężownicą spiralną - króćce w górę SWK-100 Termo Top, biały</t>
  </si>
  <si>
    <t>SWK-120.A.TERMO-TOP.WHITE.PL</t>
  </si>
  <si>
    <t>Wymiennik c.w.u. stojący z wężownicą spiralną - króćce w górę SWK-120 Termo Top, biały</t>
  </si>
  <si>
    <t>SWK-140.A.TERMO-TOP.WHITE.PL</t>
  </si>
  <si>
    <t>Wymiennik c.w.u. stojący z wężownicą spiralną - króćce w górę SWK-140 Termo Top, biały</t>
  </si>
  <si>
    <t>SE-140.TERMO.PL</t>
  </si>
  <si>
    <t>Zasobnik c.w.u. stojący (bez wężownicy) SE-140 Termo Max</t>
  </si>
  <si>
    <t>SE-200.TERMO.PL</t>
  </si>
  <si>
    <t>Zasobnik c.w.u. stojący (bez wężownicy) SE-200 Termo Max</t>
  </si>
  <si>
    <t>SE-250.TERMO.PL</t>
  </si>
  <si>
    <t>Zasobnik c.w.u. stojący (bez wężownicy) SE-250 Termo Max</t>
  </si>
  <si>
    <t>SE-300.TERMO.PL</t>
  </si>
  <si>
    <t>Zasobnik c.w.u. stojący (bez wężownicy) SE-300 Termo Max</t>
  </si>
  <si>
    <t>SE-400.TERMO.PL</t>
  </si>
  <si>
    <t>Zasobnik c.w.u. stojący (bez wężownicy) SE-400 Termo Max</t>
  </si>
  <si>
    <t>SE-500.TERMO.PL</t>
  </si>
  <si>
    <t>Zasobnik c.w.u. stojący (bez wężownicy) SE-500 Termo Max</t>
  </si>
  <si>
    <t>SP-180.TERMO-S.PL</t>
  </si>
  <si>
    <t>183 / 140</t>
  </si>
  <si>
    <t>Wymiennik c.w.u. płaszczowy, pionowo-poziomy SP-180 Termo-S</t>
  </si>
  <si>
    <t>SW-100.TERMO-MAX.PL</t>
  </si>
  <si>
    <t>Wymiennik c.w.u. stojący z wężownicą spiralną SW-100 Termo Max</t>
  </si>
  <si>
    <t>SW-120.TERMO-MAX.PL</t>
  </si>
  <si>
    <t>Wymiennik c.w.u. stojący z wężownicą spiralną SW-120 Termo Max</t>
  </si>
  <si>
    <t>SW-140.TERMO-MAX.PL</t>
  </si>
  <si>
    <t>Wymiennik c.w.u. stojący z wężownicą spiralną SW-140 Termo Max</t>
  </si>
  <si>
    <t>SW-200.TERMO-MAX.PL</t>
  </si>
  <si>
    <t>Wymiennik c.w.u. stojący z wężownicą spiralną SW-200 Termo Max</t>
  </si>
  <si>
    <t>SW-250.TERMO-MAX.PL</t>
  </si>
  <si>
    <t>Wymiennik c.w.u. stojący z wężownicą spiralną SW-250 Termo Max</t>
  </si>
  <si>
    <t>SW-300.TERMO-MAX.PL</t>
  </si>
  <si>
    <t>Wymiennik c.w.u. stojący z wężownicą spiralną SW-300 Termo Max</t>
  </si>
  <si>
    <t>SW-400.TERMO-MAX.PL</t>
  </si>
  <si>
    <t>Wymiennik c.w.u. stojący z wężownicą spiralną SW-400 Termo Max</t>
  </si>
  <si>
    <t>SW-500.TERMO-MAX.PL</t>
  </si>
  <si>
    <t>Wymiennik c.w.u. stojący z wężownicą spiralną SW-500 Termo Max</t>
  </si>
  <si>
    <t>SW-1000.TERMO-MAX.PL</t>
  </si>
  <si>
    <t>Wymiennik c.w.u. stojący z wężownicą spiralną SW-1000 Termo Max</t>
  </si>
  <si>
    <t>SB-200.TERMO-SOLAR.PL</t>
  </si>
  <si>
    <t>Wymiennik c.w.u. stojący z dwoma wężownicami SB-200 Termo Solar</t>
  </si>
  <si>
    <t>SB-250.TERMO-SOLAR.PL</t>
  </si>
  <si>
    <t>Wymiennik c.w.u. stojący z dwoma wężownicami SB-250 Termo Solar</t>
  </si>
  <si>
    <t>SB-300.TERMO-SOLAR.PL</t>
  </si>
  <si>
    <t>Wymiennik c.w.u. stojący z dwoma wężownicami SB-300 Termo Solar</t>
  </si>
  <si>
    <t>SB-400.TERMO-SOLAR.PL</t>
  </si>
  <si>
    <t>Wymiennik c.w.u. stojący z dwoma wężownicami SB-400 Termo Solar</t>
  </si>
  <si>
    <t>SB-500.TERMO-SOLAR.PL</t>
  </si>
  <si>
    <t>Wymiennik c.w.u. stojący z dwoma wężownicami SB-500 Termo Solar</t>
  </si>
  <si>
    <t>SB-1000.TERMO-SOLAR.PL</t>
  </si>
  <si>
    <t>Wymiennik c.w.u. stojący z dwoma wężownicami SB-1000 Termo Solar</t>
  </si>
  <si>
    <t>SWPC-300.TERMO-MAGNUM.PL</t>
  </si>
  <si>
    <t>SVK-100.PL</t>
  </si>
  <si>
    <t>Zbiornik buforowy nieemaliowany w izolacji, króćce w górę SVK-100</t>
  </si>
  <si>
    <t>SV-200.PL</t>
  </si>
  <si>
    <t>Zbiornik buforowy nieemaliowany w izolacji SV-200</t>
  </si>
  <si>
    <t>SV-300.PL</t>
  </si>
  <si>
    <t>Zbiornik buforowy nieemaliowany w izolacji SV-300</t>
  </si>
  <si>
    <t>SV-400.PL</t>
  </si>
  <si>
    <t>Zbiornik buforowy nieemaliowany w izolacji SV-400</t>
  </si>
  <si>
    <t>SV-500.PL</t>
  </si>
  <si>
    <t>Zbiornik buforowy nieemaliowany w izolacji SV-500</t>
  </si>
  <si>
    <t>SV-800.PL</t>
  </si>
  <si>
    <t>Zbiornik buforowy nieemaliowany w izolacji SV-800</t>
  </si>
  <si>
    <t>SV-1000.PL</t>
  </si>
  <si>
    <t>Zbiornik buforowy nieemaliowany w izolacji SV-1000</t>
  </si>
  <si>
    <t>SVW-200.PL</t>
  </si>
  <si>
    <t>Zbiornik buforowy z wężownicą, nieemaliowany w izolacji SVW-200</t>
  </si>
  <si>
    <t>SVW-300.PL</t>
  </si>
  <si>
    <t>Zbiornik buforowy z wężownicą, nieemaliowany w izolacji SVW-300</t>
  </si>
  <si>
    <t>SVW-400.PL</t>
  </si>
  <si>
    <t>Zbiornik buforowy z wężownicą, nieemaliowany w izolacji SVW-400</t>
  </si>
  <si>
    <t>SVW-500.PL</t>
  </si>
  <si>
    <t>Zbiornik buforowy z wężownicą, nieemaliowany w izolacji SVW-500</t>
  </si>
  <si>
    <t>SVW-1000.PL</t>
  </si>
  <si>
    <t>Zbiornik buforowy z wężownicą, nieemaliowany w izolacji SVW-1000</t>
  </si>
  <si>
    <t>SVS-500.PL</t>
  </si>
  <si>
    <t xml:space="preserve"> 496/26</t>
  </si>
  <si>
    <t>Zbiorniki akumulacji ciepła z nierdzewną wężownicą c.w.u. SVS-500 Termo Accu Inox</t>
  </si>
  <si>
    <t>SVS-1000.PL</t>
  </si>
  <si>
    <t xml:space="preserve"> 902/28</t>
  </si>
  <si>
    <t>Zbiorniki akumulacji ciepła z nierdzewną wężownicą c.w.u. SVS-1000 Termo Accu Inox</t>
  </si>
  <si>
    <t>SVWS-500.PL</t>
  </si>
  <si>
    <t>Zbiorniki akumulacji ciepła z nierdzewną wężownicą c.w.u. i wężownica stalową SVWS-500 Termo Accu Inox</t>
  </si>
  <si>
    <t>SVWS-1000.PL</t>
  </si>
  <si>
    <t>Zbiorniki akumulacji ciepła z nierdzewną wężownicą c.w.u. i wężownica stalową SVWS-1000 Termo Accu Inox</t>
  </si>
  <si>
    <t>WW-080.TERMO-HIT.PL</t>
  </si>
  <si>
    <t>Wymiennik c.w.u. poziomy, z podwójną wężownicą WW-080</t>
  </si>
  <si>
    <t>WW-100.TERMO-HIT.PL</t>
  </si>
  <si>
    <t>Wymiennik c.w.u. poziomy, z podwójną wężownicą WW-100</t>
  </si>
  <si>
    <t>WW-120.TERMO-HIT.PL</t>
  </si>
  <si>
    <t>Wymiennik c.w.u. poziomy, z podwójną wężownicą WW-120</t>
  </si>
  <si>
    <t>WW-140.TERMO-HIT.PL</t>
  </si>
  <si>
    <t>Wymiennik c.w.u. poziomy, z podwójną wężownicą WW-140</t>
  </si>
  <si>
    <t>WP-100.TERMO-HIT.PL</t>
  </si>
  <si>
    <t>Wymiennik c.w.u. poziomy, dwupłaszczowy WP-100</t>
  </si>
  <si>
    <t>WP-120.TERMO-HIT.PL</t>
  </si>
  <si>
    <t>Wymiennik c.w.u. poziomy, dwupłaszczowy WP-120</t>
  </si>
  <si>
    <t>WP-140.TERMO-HIT.PL</t>
  </si>
  <si>
    <t>Wymiennik c.w.u. poziomy, dwupłaszczowy WP-140</t>
  </si>
  <si>
    <t>ANODA.AMW.400.PL</t>
  </si>
  <si>
    <t xml:space="preserve">Anoda magnezowa AMW 22x420 z korkiem 3/4" </t>
  </si>
  <si>
    <t>ANODA.AMW.570.PL</t>
  </si>
  <si>
    <t xml:space="preserve">Anoda magnezowa AMW 31x570 z korkiem 5/4" </t>
  </si>
  <si>
    <t>ANODA.AMW.660.PL</t>
  </si>
  <si>
    <t xml:space="preserve">Anoda magnezowa AMW 21x660 z korkiem 3/4" </t>
  </si>
  <si>
    <t>ANODA.AMW.760.PL</t>
  </si>
  <si>
    <t xml:space="preserve">Anoda magnezowa AMW 31x760 z korkiem 5/4" </t>
  </si>
  <si>
    <t>ANODA.AMW.800.PL</t>
  </si>
  <si>
    <t xml:space="preserve">Anoda magnezowa AMW 21x840 z korkiem 3/4" </t>
  </si>
  <si>
    <t>ANODA.AMW.M8.400.PL</t>
  </si>
  <si>
    <t>Anoda magnezowa AMW 40x400 z gwintem M8</t>
  </si>
  <si>
    <t>ANODA.AMW.M8.450.PL</t>
  </si>
  <si>
    <t xml:space="preserve">Anoda magnezowa AMW 33x450 z gwintem M8 </t>
  </si>
  <si>
    <t>ANODA.AMW.M8.500.PL</t>
  </si>
  <si>
    <t>Anoda magnezowa AMW 40x500 z gwintem M8</t>
  </si>
  <si>
    <t>ANODA.AMW.M8.590.PL</t>
  </si>
  <si>
    <t>Anoda magnezowa AMW 40x590 z gwintem M8</t>
  </si>
  <si>
    <t>ANODA.ELEKTRONICZNA.L380.PL</t>
  </si>
  <si>
    <t>Anoda elektroniczna (tytanowa) L380, z korkiem 6/4", do zbiorników o pojemności do 500l</t>
  </si>
  <si>
    <t>ANODA.ELEKTRONICZNA.L430.PL</t>
  </si>
  <si>
    <t>Anoda elektroniczna (tytanowa) L430, z korkiem 5/4", do zbiorników emaliowanych 800 i 1000 litrów</t>
  </si>
  <si>
    <t>GRZAŁKA.GRW-1.4/230V.PL</t>
  </si>
  <si>
    <t>Grzałka elektryczna z termostatem GRW-1.4kW/230V, 6/4", typ 50</t>
  </si>
  <si>
    <t>GRZAŁKA.GRW-2.0/230V.PL</t>
  </si>
  <si>
    <t>Grzałka elektryczna z termostatem GRW-2.0kW/230V, 6/4", typ 50</t>
  </si>
  <si>
    <t>GRZAŁKA.GRW-3.0/230V.PL</t>
  </si>
  <si>
    <t>Grzałka elektryczna z termostatem GRW-3,0kW/230V, 6/4", typ 50</t>
  </si>
  <si>
    <t>GRZAŁKA.GRW-4.5/400V.PL</t>
  </si>
  <si>
    <t>Grzałka elektryczna z termostatem GRW-4,5kW/400V, 6/4", typ 50</t>
  </si>
  <si>
    <t>GRZAŁKA.GRW-6.0/400V.PL</t>
  </si>
  <si>
    <t>Grzałka elektryczna z termostatem GRW-6,0kW/400V, 6/4", typ 50</t>
  </si>
  <si>
    <t>KLUCZ.KORKA.PL</t>
  </si>
  <si>
    <t>Klucz do korka 6/4" - WMD-145</t>
  </si>
  <si>
    <t>KLUCZ.SWK.PL</t>
  </si>
  <si>
    <t>Klucz do korka 6/4" (do wymienników w klasie A) - WMD-216</t>
  </si>
  <si>
    <t>FLANSZA.GRW.PL</t>
  </si>
  <si>
    <t>Zaślepka do flanszy do emaliowanych zbiorników stojących o pojemnościach od 250 do 500 litrów, z otworem pod grzałkę 6/4"</t>
  </si>
  <si>
    <t>FLANSZA.GRW.800-1000.PL</t>
  </si>
  <si>
    <t>Zaślepka do flanszy do emaliowanych zbiorników stojących o pojemnościach od 800 do 1000 litrów, z otworem pod grzałkę 6/4"</t>
  </si>
  <si>
    <t>WIESZAK.WMD-019.PL</t>
  </si>
  <si>
    <t>Wieszaki do wymienników poziomych (1kpl. - 2szt.)</t>
  </si>
  <si>
    <t>WIESZAK.SP-180.PL</t>
  </si>
  <si>
    <t>Wieszaki do wymiennika SP-180 (1kpl. - 2szt.)</t>
  </si>
  <si>
    <t>POMPY CIEPŁA</t>
  </si>
  <si>
    <t>HPSW-2/250.PL</t>
  </si>
  <si>
    <t>Pompa ciepła HPSW-2/250 z zasobnikiem 250 litrów</t>
  </si>
  <si>
    <t>KOLEKTORY SŁONECZNE</t>
  </si>
  <si>
    <t>CZUJNIK.SOLARNY.KOL.PL</t>
  </si>
  <si>
    <t>Czujnik temperatury do kolektora (SolarCompT1301, Tech)</t>
  </si>
  <si>
    <t>CZUJNIK.SOLARNY.WYM.PL</t>
  </si>
  <si>
    <t>Czujnik temperatury do wymiennika (SolarCompT1001, Tech)</t>
  </si>
  <si>
    <t>GPD.2-12.UPM3.25-75.PL</t>
  </si>
  <si>
    <t>Grupa pompowa dwudrogowa 2-12l/min z pompą UPM3.25-75</t>
  </si>
  <si>
    <t>GPD.8-38.UPM3.25-75.PL</t>
  </si>
  <si>
    <t>Grupa pompowa dwudrogowa 8-38l/min z pompą UPM3.25-75</t>
  </si>
  <si>
    <t>NWS.18.PL</t>
  </si>
  <si>
    <t>Naczynie wzbiorcze solarne 18 litrów / Expansion vessel 18 liters</t>
  </si>
  <si>
    <t>NWS.25.PL</t>
  </si>
  <si>
    <t>Naczynie wzbiorcze solarne 25 litrów / Expansion vessel 25 liters</t>
  </si>
  <si>
    <t>NWS.35.PL</t>
  </si>
  <si>
    <t>Naczynie wzbiorcze solarne 35 litrów / Expansion vessel 35 liters</t>
  </si>
  <si>
    <t>NWS.ZESTAW.PL</t>
  </si>
  <si>
    <t>Zestaw mocujący do naczynia wzbiorczego solarnego (wieszak WM 185, zawór stopowy, wąż do podłączenia,woreczek montażowy, 2 szt. uszczelek 3/4”)</t>
  </si>
  <si>
    <t>PŁYN.SOLARNY.PL</t>
  </si>
  <si>
    <t>Płyn solarny 20 litrów</t>
  </si>
  <si>
    <t>REGULATOR.TECH.ST-402N.PWM.PL</t>
  </si>
  <si>
    <t>Regulator solarny Tech ST-402N.PWM</t>
  </si>
  <si>
    <t>ZMB.UCHWYT.PL</t>
  </si>
  <si>
    <t>Uchwyt śrubowy ZMB.3-02.00.00 (śruba dwugwint + płytka mocująca ZMB.3-02.00.01) + śruba mocująca ZMB.3-00.02.00</t>
  </si>
  <si>
    <t>ZMD.UCHWYT.PL</t>
  </si>
  <si>
    <t>Kompletny uchwyt mocujący ZMD (uchwyt dachówkowy ZMD.3-00.00.01,śruba mocująca ZMB.3-00.02.00)</t>
  </si>
  <si>
    <t xml:space="preserve">ELEKTRYCZNE KOTŁY C.O. </t>
  </si>
  <si>
    <t>EKCO.MN3-04/06/08.PL</t>
  </si>
  <si>
    <t>4/6/8 kW / 400V 3N~ lub 230V~</t>
  </si>
  <si>
    <t>Elektryczny kocioł centralnego ogrzewania EKCO.MN3-04/06/08 kW / 230V~ lub 400V 3N~</t>
  </si>
  <si>
    <t>EKCO.MN3-12/16/20/24.PL</t>
  </si>
  <si>
    <t>12/16/20/24 kW / 400V 3N~</t>
  </si>
  <si>
    <t>Elektryczny kocioł centralnego ogrzewania EKCO.MN3-12/16/20/24 kW / 400V 3N~</t>
  </si>
  <si>
    <t>EKCO.M3-04/06/08.PL</t>
  </si>
  <si>
    <t>Elektryczny kocioł centralnego ogrzewania EKCO.M3-04/06/08 kW / 230V~ lub 400V 3N~</t>
  </si>
  <si>
    <t>EKCO.M3-12/16/20/24.PL</t>
  </si>
  <si>
    <t>Elektryczny kocioł centralnego ogrzewania EKCO.M3-12/16/20/24 kW / 400V 3N~</t>
  </si>
  <si>
    <t>EKCO.LN3-04/06/08.PL</t>
  </si>
  <si>
    <t>Elektryczny kocioł centralnego ogrzewania EKCO.LN3-04/06/08 kW / 230V~ lub 400V 3N~</t>
  </si>
  <si>
    <t>EKCO.LN3-12/16/20/24.PL</t>
  </si>
  <si>
    <t>Elektryczny kocioł centralnego ogrzewania EKCO.LN3-12/16/20/24 kW / 400V 3N~</t>
  </si>
  <si>
    <t>EKCO.L3-04/06/08.PL</t>
  </si>
  <si>
    <t>Elektryczny kocioł centralnego ogrzewania EKCO.L3-04/06/08 kW / 230V~ lub 400V 3N~</t>
  </si>
  <si>
    <t>EKCO.L3-12/16/20/24.PL</t>
  </si>
  <si>
    <t>Elektryczny kocioł centralnego ogrzewania EKCO.L3-12/16/20/24 kW / 400V 3N~</t>
  </si>
  <si>
    <t>EKD.M3-04/06/08.PL</t>
  </si>
  <si>
    <t>Elektryczny kocioł dwufunkcyjny EKD.M3-04/06/08</t>
  </si>
  <si>
    <t>EKD.M3-12/16/20/24.PL</t>
  </si>
  <si>
    <t>Elektryczny kocioł dwufunkcyjny EKD.M3-12/16/20/24</t>
  </si>
  <si>
    <t>EKCO.T-30.PL</t>
  </si>
  <si>
    <t>30kW / 400V 3N~</t>
  </si>
  <si>
    <t>Elektryczny kocioł centralnego ogrzewania EKCO.T-30</t>
  </si>
  <si>
    <t>EKCO.T-36.PL</t>
  </si>
  <si>
    <t>36kW / 400V 3N~</t>
  </si>
  <si>
    <t>Elektryczny kocioł centralnego ogrzewania EKCO.T-36</t>
  </si>
  <si>
    <t>EKCO.T-42.PL</t>
  </si>
  <si>
    <t>42kW / 400V 3N~</t>
  </si>
  <si>
    <t>Elektryczny kocioł centralnego ogrzewania EKCO.T-42</t>
  </si>
  <si>
    <t>EKCO.T-48.PL</t>
  </si>
  <si>
    <t>48kW / 400V 3N~</t>
  </si>
  <si>
    <t>Elektryczny kocioł centralnego ogrzewania EKCO.T-48</t>
  </si>
  <si>
    <t>EKCO.TM-30.PL</t>
  </si>
  <si>
    <t>Elektryczny kocioł centralnego ogrzewania EKCO.TM-30</t>
  </si>
  <si>
    <t>EKCO.TM-36.PL</t>
  </si>
  <si>
    <t>Elektryczny kocioł centralnego ogrzewania EKCO.TM-36</t>
  </si>
  <si>
    <t>EKCO.TM-42.PL</t>
  </si>
  <si>
    <t>Eleketryczny kocioł centralnego ogrzewania EKCO.TM-42</t>
  </si>
  <si>
    <t>EKCO.TM-48.PL</t>
  </si>
  <si>
    <t>Elektryczny kocioł centralnego ogrzewania EKCO.TM-48</t>
  </si>
  <si>
    <t>C.MI.PL</t>
  </si>
  <si>
    <t>Moduł internetowy C.MI do zdalngo sterowania pracą kotłów z serii M3</t>
  </si>
  <si>
    <t>C.MG3.PL</t>
  </si>
  <si>
    <t>Moduł obiegu grzewczego C.MG3 - po podłączeniu do modułu C.MI oraz 3-drogowego zaworu mieszającego z siłownikiem, umożliwia sterowanie pracą dodatkowego obiegu grzewczego, w komplecie z czujnikiem WE-019/01</t>
  </si>
  <si>
    <t>CZUJNIK.WE-008.PL</t>
  </si>
  <si>
    <t>Czujnik temperatury WE-008 do kotłów EKCO.Lz, EKCO.Mz, EKCO.MNz, EKCO.T i EKCO.TM  (do pomiaru temperatury wody w zasobniku c.w.u.)</t>
  </si>
  <si>
    <t>CZUJNIK.WE-019/01.PL</t>
  </si>
  <si>
    <t>Czujnik temperatury WE-019/01 do kotłów EKCO.L3, EKCO.LN3, EKCO.M3, EKCO.MN3 (do pomiaru temperatury wody w zasobniku c.w.u.) z kablem 5m</t>
  </si>
  <si>
    <t>FILTR.F-MAG.3/4.PL</t>
  </si>
  <si>
    <t>Filtr magnetyczny do instalacji c.o. F-MAG 3/4"</t>
  </si>
  <si>
    <t>ZAWÓR.KOT.VC6013.PL</t>
  </si>
  <si>
    <t>Zawór dzielący 3-drogowy HONEYWELL (zawórVCZMH6000, siłownikVC6013ZZ00 z kablem)</t>
  </si>
  <si>
    <t>ZAWÓR.KOT.SPST.PL</t>
  </si>
  <si>
    <t>Zawór dzielący 3-drogowy sterowany sygnałem SPST (Afriso nr 16 64200 - AZV 642, G3/4”)</t>
  </si>
  <si>
    <t>MAGNETYZERY</t>
  </si>
  <si>
    <t>Wydajność</t>
  </si>
  <si>
    <t>MAGNETYZER.MAG.1/2.PL</t>
  </si>
  <si>
    <t>600 l/h</t>
  </si>
  <si>
    <t>Magnetyzer MAG 1/2"</t>
  </si>
  <si>
    <t>MAGNETYZER.MAG.3/4.PL</t>
  </si>
  <si>
    <t>900 l/h</t>
  </si>
  <si>
    <t>Magnetyzer MAG 3/4"</t>
  </si>
  <si>
    <t>MAGNETYZER.MAG.1.PL</t>
  </si>
  <si>
    <t>1200 l/h</t>
  </si>
  <si>
    <t>Magnetyzer MAG 1"</t>
  </si>
  <si>
    <t>EPS2 Twister - podgrzewacze umywalkowe</t>
  </si>
  <si>
    <t>VAT</t>
  </si>
  <si>
    <t>Profil</t>
  </si>
  <si>
    <t>Klasa</t>
  </si>
  <si>
    <t>Długość brutto</t>
  </si>
  <si>
    <t>Szerokość brutto</t>
  </si>
  <si>
    <t>Głębokość brutto</t>
  </si>
  <si>
    <t>Waga   brutto</t>
  </si>
  <si>
    <t>Objętość [m3]</t>
  </si>
  <si>
    <t>XXS</t>
  </si>
  <si>
    <t>A</t>
  </si>
  <si>
    <t>XS</t>
  </si>
  <si>
    <t>EPS2.P Prister - podgrzewacze prysznicowe</t>
  </si>
  <si>
    <t>EPO2 Amicus - podgrzewacze ciśnieniowe</t>
  </si>
  <si>
    <t>EPO Amicus - podgrzewacze ciśnieniowe</t>
  </si>
  <si>
    <t>PPH3 hydraulic - podgrzewacze trójfazowe z załączaniem hydraulicznym</t>
  </si>
  <si>
    <t>S</t>
  </si>
  <si>
    <t>PPE3 electronic LCD - podgrzewacze trójfazowe ze sterowaniem elektronicznym 
i wyświetlaczem LCD</t>
  </si>
  <si>
    <t>EPP-36 Maximus electronic - podgrzewacze trójfazowe dużej mocy</t>
  </si>
  <si>
    <t>Akcesoria do podgrzewaczy przepływowych</t>
  </si>
  <si>
    <t>Bateria chrom bez wylewki do podgrzewaczy EPS Twister, EPJ Optimus</t>
  </si>
  <si>
    <t>POC Luna inox - ciśnieniowe ogrzewacze umywalkowe</t>
  </si>
  <si>
    <t>Moc akustyczna [dB]</t>
  </si>
  <si>
    <t>Waga brutto</t>
  </si>
  <si>
    <t>5 litrów / 2kW  - podumywalkowy</t>
  </si>
  <si>
    <t>5 litrów / 2kW  - nadumywalkowy</t>
  </si>
  <si>
    <t>5 litrów / 0,6kW  - podumywalkowy</t>
  </si>
  <si>
    <t>10 litrów / 2kW  - podumywalkowy</t>
  </si>
  <si>
    <t>10 litrów / 2kW  - nadumywalkowy</t>
  </si>
  <si>
    <t>C</t>
  </si>
  <si>
    <t>B</t>
  </si>
  <si>
    <t>Akcesoria do ogrzewaczy pojemnościowych</t>
  </si>
  <si>
    <t>Straty postojowe S [W]</t>
  </si>
  <si>
    <t>WW Termo Hit - wymienniki c.w.u. poziome z podwójną wężownicą</t>
  </si>
  <si>
    <t>5906564190216</t>
  </si>
  <si>
    <t>5906564190223</t>
  </si>
  <si>
    <t>5906564190230</t>
  </si>
  <si>
    <t>5906564190247</t>
  </si>
  <si>
    <t>WP Termo Hit - wymienniki c.w.u. poziome, dwupłaszczowe</t>
  </si>
  <si>
    <t>5906564190421</t>
  </si>
  <si>
    <t>5906564190445</t>
  </si>
  <si>
    <t>Wysokość brutto</t>
  </si>
  <si>
    <t>SWK Termo Top - wymienniki stojące z wężownicą spiralną - króćce w górę</t>
  </si>
  <si>
    <t>SE Termo - zasobniki stojące</t>
  </si>
  <si>
    <t>5906564191350</t>
  </si>
  <si>
    <t>5906564191312</t>
  </si>
  <si>
    <t>5906564191329</t>
  </si>
  <si>
    <t>5906564191336</t>
  </si>
  <si>
    <t>5906564191343</t>
  </si>
  <si>
    <t>5906564192272</t>
  </si>
  <si>
    <t>SP - Termo-S - wymienniki płaszczowe</t>
  </si>
  <si>
    <t>Pojemność całkowita / zasobnik [l]</t>
  </si>
  <si>
    <t>SW Termo Max - wymienniki stojące z wężownicą spiralną</t>
  </si>
  <si>
    <t>5906564191015</t>
  </si>
  <si>
    <t>5906564191022</t>
  </si>
  <si>
    <t>5906564191039</t>
  </si>
  <si>
    <t>5906564191046</t>
  </si>
  <si>
    <t>5906564191053</t>
  </si>
  <si>
    <t>5906564191060</t>
  </si>
  <si>
    <t>5906564191077</t>
  </si>
  <si>
    <t>5906564191466</t>
  </si>
  <si>
    <t>SB Termo Solar - wymienniki stojące z dwoma wężownicami</t>
  </si>
  <si>
    <t>5906564191114</t>
  </si>
  <si>
    <t>5906564191121</t>
  </si>
  <si>
    <t>5906564191138</t>
  </si>
  <si>
    <t>5906564191145</t>
  </si>
  <si>
    <t>5906564191176</t>
  </si>
  <si>
    <t>5906564191190</t>
  </si>
  <si>
    <t>SV - zbiorniki buforowe, nieemaliowane w izolacji</t>
  </si>
  <si>
    <t>SVW - zbiorniki buforowe z wężownicą, nieemaliowane w izolacji</t>
  </si>
  <si>
    <t>SVS - zbiorniki buforowe, nieemaliowane z wężownicą c.w.u. ze stali nierdzewnej</t>
  </si>
  <si>
    <t>SVWS - zbiorniki buforowe, nieemaliowane z wężownicą c.w.u. ze stali nierdzewnej i wężownicą stalową</t>
  </si>
  <si>
    <t xml:space="preserve"> Akcesoria do wymienników c.w.u.</t>
  </si>
  <si>
    <t xml:space="preserve">Anoda magnezowa AMW 22x400 z korkiem 3/4" </t>
  </si>
  <si>
    <t xml:space="preserve">Grzałka elektryczna z termostatem GRW-1,4kW/230V, 6/4" </t>
  </si>
  <si>
    <t xml:space="preserve">Grzałka elektryczna z termostatem GRW-2,0kW/230V, 6/4" </t>
  </si>
  <si>
    <t xml:space="preserve">Grzałka elektryczna z termostatem GRW-3,0kW/230V, 6/4" </t>
  </si>
  <si>
    <t xml:space="preserve">Grzałka elektryczna z termostatem GRW-4,5kW/400V, 6/4" </t>
  </si>
  <si>
    <t xml:space="preserve">Grzałka elektryczna z termostatem GRW-6,0kW/400V, 6/4" </t>
  </si>
  <si>
    <t>A+</t>
  </si>
  <si>
    <t>Kolektory słoneczne</t>
  </si>
  <si>
    <t>cena netto [zł]</t>
  </si>
  <si>
    <t>cena brutto [zł]</t>
  </si>
  <si>
    <t>Akcesoria do systemów solarnych</t>
  </si>
  <si>
    <t>Czujnik temperatury do kolektora (SolarComp T1301, Tech)</t>
  </si>
  <si>
    <t>Czujnik temperatury do wymiennika (SolarComp T1001, Tech)</t>
  </si>
  <si>
    <t>grupa pompowa dwu-drogowa 2-12 l/min z pompą UPM3.25-75</t>
  </si>
  <si>
    <t>grupa pompowa dwu-drogowa 8-38 l/min z pompą UPM3.25-75</t>
  </si>
  <si>
    <t>naczynie wzbiorcze solarne 18 litrów</t>
  </si>
  <si>
    <t>naczynie wzbiorcze solarne 25 litrów</t>
  </si>
  <si>
    <t>kompletny zestaw do podłączenia naczynia wzbiorczego 18, 25 i 35 litrów (wieszak; zawór stopowy; wąż do podłączenia)</t>
  </si>
  <si>
    <t>płyn solarny 20 litrów</t>
  </si>
  <si>
    <t>komplektny uchwyt mocujący do blachodachówki (wkręt dwugwint, płytka mocująca, śruba mocująca uchwyt z profilem wielorowkowym)</t>
  </si>
  <si>
    <t>komplektny uchwyt mocujący do dachówki (uchwyt mocujący do łaty dachowej, śruba mocująca uchwyt z profilem wielorowkowym)</t>
  </si>
  <si>
    <t>dla 2-3 osób</t>
  </si>
  <si>
    <t>Uwaga! Do każdego zestawu solarnego należy dobrać odpowiedni zestaw do montażu kolektorów na dachu.</t>
  </si>
  <si>
    <t>EKCO.MN3 - kotły ze sterowaniem pogodowym, z naczyniem przeponowym</t>
  </si>
  <si>
    <t>Efektywność [%]</t>
  </si>
  <si>
    <t>D</t>
  </si>
  <si>
    <t>12/16/20/24kW / 400V 3N~</t>
  </si>
  <si>
    <t>Uwaga! Kotły EKCO.MN3 w przypadku współpracy z zasobnikiem c.w.u. należy dodatkowo wyposażyć w zawór 3-drogowy z siłownikiem i czujnik temperatury WE-019/01</t>
  </si>
  <si>
    <t>EKCO.M3 - kotły ze sterowaniem pogodowym, bez naczynia przeponowego</t>
  </si>
  <si>
    <t>Uwaga! Kotły EKCO.M3 w przypadku współpracy z zasobnikiem c.w.u. należy dodatkowo wyposażyć w zawór 3-drogowy z siłownikiem i czujnik temperatury WE-019/01</t>
  </si>
  <si>
    <t>EKCO.LN3 - kotły z uproszczonym sterowaniem, z naczyniem przeponowym</t>
  </si>
  <si>
    <t>Uwaga! Kotły EKCO.LN3 należy dodatkowo wyposażyć pokojowy regulator temperatury oraz w przypadku współpracy z zasobnikiem w zawór 3-drogowy i czujnik temperatury WE-019/01</t>
  </si>
  <si>
    <t>EKCO.L3 - kotły z uproszczonym sterowaniem, bez naczynia przeponowego</t>
  </si>
  <si>
    <t>Uwaga! Kotły EKCO.L3 należy dodatkowo wyposażyć w pokojowy regulator temperatury oraz w przypadku współpracy z zasobnikiem w zawór  3-drogowy i czujnik temperatury WE-019/01</t>
  </si>
  <si>
    <t>EKD.M3 - kotły dwufunkcyjne ze sterowaniem pogodowym</t>
  </si>
  <si>
    <t>D/C</t>
  </si>
  <si>
    <t>EKCO.T - kotły dużej mocy</t>
  </si>
  <si>
    <t>5906564028007</t>
  </si>
  <si>
    <t>5906564028014</t>
  </si>
  <si>
    <t>5906564028021</t>
  </si>
  <si>
    <t>5906564028038</t>
  </si>
  <si>
    <t>Uwaga! Kotły EKCO.T należy dodatkowo wyposażyć w sterownik temperatury oraz w przypadku współpracy z zasobnikiem w zawór 
3-drogowy i czujnik temperatury WE-008</t>
  </si>
  <si>
    <t>EKCO.TM - kotły dużej mocy ze sterowaniem pogodowym</t>
  </si>
  <si>
    <t>5906564028106</t>
  </si>
  <si>
    <t>5906564028113</t>
  </si>
  <si>
    <t>5906564028120</t>
  </si>
  <si>
    <t>5906564028137</t>
  </si>
  <si>
    <t>Uwaga! Kotły EKCO.TM w przypadku współpracy z zasobnikiem c.w.u. należy dodatkowo wyposażyć w zawór 3-drogowy i czujnik temperatury WE-008</t>
  </si>
  <si>
    <t>Akcesoria do kotłów c.o.</t>
  </si>
  <si>
    <t>Moduł internetowy C.MI do zdalngo sterowania pracą kotłów z serii M3 / MN3</t>
  </si>
  <si>
    <t>5906564130601</t>
  </si>
  <si>
    <t>5906564130618</t>
  </si>
  <si>
    <t>5906564130502</t>
  </si>
  <si>
    <t>5906564130182</t>
  </si>
  <si>
    <t>Zawór dzielący 3-drogowy HONEYWELL (zawórVCZMH6000E, siłownikVC6013ZZ00 z kablem)</t>
  </si>
  <si>
    <t>5907718971729</t>
  </si>
  <si>
    <t>1/2", wydajność 600 l/h</t>
  </si>
  <si>
    <t>3/4", wydajność 900 l/h</t>
  </si>
  <si>
    <t>1", wydajność 1200 l/h</t>
  </si>
  <si>
    <t>BV1.PL</t>
  </si>
  <si>
    <t>BZS-2/250.PL</t>
  </si>
  <si>
    <t>BZS-2.PL</t>
  </si>
  <si>
    <t>BZS-3/300.PL</t>
  </si>
  <si>
    <t>BZS-3.PL</t>
  </si>
  <si>
    <t>BMB-2.PL</t>
  </si>
  <si>
    <t>BMB-3.PL</t>
  </si>
  <si>
    <t>BMB-R.PL</t>
  </si>
  <si>
    <t>BMD-2.PL</t>
  </si>
  <si>
    <t>BMD-3.PL</t>
  </si>
  <si>
    <t>BMD-R.PL</t>
  </si>
  <si>
    <t>BMP-2.PL</t>
  </si>
  <si>
    <t>BMP-3.PL</t>
  </si>
  <si>
    <t>BMP-R.PL</t>
  </si>
  <si>
    <t>BZP-R.PL</t>
  </si>
  <si>
    <t>Kolektor słoneczny płaski BV1.PL / flat solar collector BV1.PL</t>
  </si>
  <si>
    <t>Zestaw solarny BZS.2/250.PL z 2 kolektorami BV1</t>
  </si>
  <si>
    <t>Zestaw solarny BZS.2.PL z 2 kolektorami BV1, bez wymiennika</t>
  </si>
  <si>
    <t>Zestaw solarny BZS.3/300.PL z 3 kolektorami BV1</t>
  </si>
  <si>
    <t>Zestaw solarny BZS.3.PL z 3 kolektorami BV1, bez wymiennika</t>
  </si>
  <si>
    <t>Zestaw montażowy dla 2 kolektorów BV1 - dach skośny; blacho-dachówka, papa</t>
  </si>
  <si>
    <t>Zestaw montażowy dla 3 kolektorów BV1 - dach skośny; blacho-dachówka, papa</t>
  </si>
  <si>
    <t>Zestaw montażowy rozszerzający o 1 kolektor BV1 - dach skośny; blacho-dachówka, papa</t>
  </si>
  <si>
    <t>Zestaw montażowy dla 2 kolektorów BV1 - dach skośny; dachówka</t>
  </si>
  <si>
    <t>Zestaw montażowy dla 3 kolektorów BV1 - dach skośny; dachówka</t>
  </si>
  <si>
    <t>Zestaw montażowy rozszerzający o 1 kolektor BV1 - dach skośny; dachówka</t>
  </si>
  <si>
    <t>Zestaw montażowy dla 2 kolektorów BV1 – powierzchnia płaska</t>
  </si>
  <si>
    <t>Zestaw montażowy dla 3 kolektorów BV1 – powierzchnia płaska</t>
  </si>
  <si>
    <t>Zestaw montażowy rozszerzający o 1 kolektor BV1 - powierzchnia płaska</t>
  </si>
  <si>
    <t>System przyłączeniowy do 2 kolektorów BV1</t>
  </si>
  <si>
    <t>System przyłączeniowy rozszerzający o 1 kolektor BV1</t>
  </si>
  <si>
    <t>Zestawy solarne z kolektorami BV1.PL</t>
  </si>
  <si>
    <t>PKWIU</t>
  </si>
  <si>
    <t>Kod CN</t>
  </si>
  <si>
    <t>27.51.25.0</t>
  </si>
  <si>
    <t>28.14.12.0</t>
  </si>
  <si>
    <t>27.51.30.0</t>
  </si>
  <si>
    <t>27.52.14.0</t>
  </si>
  <si>
    <t>27.52.20.0</t>
  </si>
  <si>
    <t>25.73.30.0</t>
  </si>
  <si>
    <t>26.51.66.0</t>
  </si>
  <si>
    <t>20.59.43.0</t>
  </si>
  <si>
    <t>28.14.13.0</t>
  </si>
  <si>
    <t>25.21.13.0</t>
  </si>
  <si>
    <t>dla 4-5 osób</t>
  </si>
  <si>
    <t>Przyłącza górne do podgrzewaczy PPE3, PPH3,  (miedź)</t>
  </si>
  <si>
    <t>Przyłącza dolne do podgrzewaczy PPE3, PPH3,  (miedź)</t>
  </si>
  <si>
    <t>Przyłącza górne do podgrzewaczy PPE3, PPH3 (miedź)</t>
  </si>
  <si>
    <t>Przyłącza dolne do podgrzewaczy PPE3, PPH3 (miedź)</t>
  </si>
  <si>
    <t>27.51.29.0</t>
  </si>
  <si>
    <t>28.29.60.0</t>
  </si>
  <si>
    <t>Czujnik temperatury WE-008 do kotłów EKCO.T i EKCO.TM  (do pomiaru temperatury wody w zasobniku c.w.u.)</t>
  </si>
  <si>
    <t>28.13.14.0</t>
  </si>
  <si>
    <t>28.99.39.0</t>
  </si>
  <si>
    <t>25.21.12.0</t>
  </si>
  <si>
    <t>28.29.12.0</t>
  </si>
  <si>
    <t>SWP-300.PL</t>
  </si>
  <si>
    <t>SWP-200.PL</t>
  </si>
  <si>
    <t>Wymiennik c.w.u. stojący z wężownicą o bardzo dużej powierzchni do pomp ciepła SWPC-300 Termo Magnum</t>
  </si>
  <si>
    <t>Wymiennik c.w.u. stojący z wężownicą o dużej powierzchni do pomp ciepła SWP-200 Termo Magnum</t>
  </si>
  <si>
    <t>Wymiennik c.w.u. stojący z wężownicą o dużej powierzchni do pomp ciepła SWP-300 Termo Magnum</t>
  </si>
  <si>
    <t>SWP / SWPC - wymienniki stojące z dużą wężownicą do pomp ciepła</t>
  </si>
  <si>
    <t>SVK - zbiorniki buforowe, króćce w górę, nieemaliowane w izolacji</t>
  </si>
  <si>
    <t>Zestawy do montażu kolektorów na dachu</t>
  </si>
  <si>
    <t>Systemy przyłączeniowe dla kolektorów</t>
  </si>
  <si>
    <t>System przyłączeniowy do 3 kolektorów BV1</t>
  </si>
  <si>
    <t>BZP-2.PL</t>
  </si>
  <si>
    <t>BZP-3.PL</t>
  </si>
  <si>
    <t> 8</t>
  </si>
  <si>
    <t> 7</t>
  </si>
  <si>
    <t> 0,39</t>
  </si>
  <si>
    <t> 0,45</t>
  </si>
  <si>
    <t> 11</t>
  </si>
  <si>
    <t> 6</t>
  </si>
  <si>
    <t> 1,15</t>
  </si>
  <si>
    <t>Poprzednia cena netto [zł]</t>
  </si>
  <si>
    <t>Poprzednia cena brutto [zł]</t>
  </si>
  <si>
    <t>% zmiana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</si>
</sst>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0"/>
    <numFmt numFmtId="165" formatCode="[$-415]General"/>
    <numFmt numFmtId="166" formatCode="#,##0.00&quot; &quot;[$zł-415];[Red]&quot;-&quot;#,##0.00&quot; &quot;[$zł-415]"/>
    <numFmt numFmtId="167" formatCode="[$-415]#,##0.00"/>
    <numFmt numFmtId="168" formatCode="[$-415]0"/>
    <numFmt numFmtId="169" formatCode="0.0%"/>
  </numFmts>
  <fonts count="45">
    <font>
      <sz val="11"/>
      <color theme="1"/>
      <name val="Calibri"/>
      <family val="2"/>
      <charset val="238"/>
      <scheme val="minor"/>
    </font>
    <font>
      <b/>
      <sz val="12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</font>
    <font>
      <b/>
      <sz val="12"/>
      <name val="Arial CE"/>
      <family val="2"/>
      <charset val="238"/>
    </font>
    <font>
      <b/>
      <sz val="12"/>
      <color theme="0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indexed="9"/>
      <name val="Arial"/>
      <family val="2"/>
      <charset val="238"/>
    </font>
    <font>
      <sz val="7"/>
      <name val="Arial"/>
      <family val="2"/>
      <charset val="238"/>
    </font>
    <font>
      <sz val="7"/>
      <name val="Arial CE"/>
      <family val="2"/>
      <charset val="238"/>
    </font>
    <font>
      <u/>
      <sz val="8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7"/>
      <name val="Arial"/>
      <family val="2"/>
      <charset val="238"/>
    </font>
    <font>
      <b/>
      <sz val="7"/>
      <name val="Arial CE"/>
      <family val="2"/>
      <charset val="238"/>
    </font>
    <font>
      <b/>
      <sz val="12"/>
      <color rgb="FFFFFFFF"/>
      <name val="Arial"/>
      <family val="2"/>
      <charset val="238"/>
    </font>
    <font>
      <sz val="12"/>
      <color rgb="FF000000"/>
      <name val="Arial CE"/>
      <charset val="238"/>
    </font>
    <font>
      <b/>
      <sz val="8"/>
      <color rgb="FFFFFFFF"/>
      <name val="Arial"/>
      <family val="2"/>
      <charset val="238"/>
    </font>
    <font>
      <sz val="8"/>
      <color rgb="FF000000"/>
      <name val="Arial CE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rgb="FF000000"/>
      <name val="Arial CE1"/>
      <charset val="238"/>
    </font>
    <font>
      <sz val="8"/>
      <color theme="1"/>
      <name val="Arial"/>
      <family val="2"/>
      <charset val="238"/>
    </font>
    <font>
      <sz val="8"/>
      <name val="Arial CE"/>
      <charset val="238"/>
    </font>
    <font>
      <b/>
      <sz val="8"/>
      <color theme="1" tint="0.499984740745262"/>
      <name val="Arial"/>
      <family val="2"/>
      <charset val="238"/>
    </font>
    <font>
      <sz val="8"/>
      <color theme="1" tint="0.499984740745262"/>
      <name val="Arial"/>
      <family val="2"/>
      <charset val="238"/>
    </font>
    <font>
      <b/>
      <sz val="12"/>
      <color theme="1" tint="0.499984740745262"/>
      <name val="Arial"/>
      <family val="2"/>
      <charset val="238"/>
    </font>
    <font>
      <sz val="8"/>
      <color theme="1" tint="0.499984740745262"/>
      <name val="Arial CE"/>
      <family val="2"/>
      <charset val="238"/>
    </font>
    <font>
      <b/>
      <sz val="8"/>
      <color theme="1" tint="0.499984740745262"/>
      <name val="Arial CE"/>
      <family val="2"/>
      <charset val="238"/>
    </font>
    <font>
      <b/>
      <sz val="8"/>
      <color rgb="FF00B050"/>
      <name val="Arial"/>
      <family val="2"/>
      <charset val="238"/>
    </font>
    <font>
      <b/>
      <sz val="12"/>
      <color rgb="FF00B050"/>
      <name val="Arial"/>
      <family val="2"/>
      <charset val="238"/>
    </font>
    <font>
      <b/>
      <sz val="8"/>
      <color rgb="FF00B050"/>
      <name val="Arial CE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63"/>
        <bgColor indexed="59"/>
      </patternFill>
    </fill>
    <fill>
      <patternFill patternType="solid">
        <fgColor theme="1"/>
        <bgColor indexed="59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33"/>
        <bgColor rgb="FF333333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8">
    <xf numFmtId="0" fontId="0" fillId="0" borderId="0"/>
    <xf numFmtId="0" fontId="18" fillId="0" borderId="0"/>
    <xf numFmtId="0" fontId="19" fillId="0" borderId="0"/>
    <xf numFmtId="165" fontId="20" fillId="0" borderId="0"/>
    <xf numFmtId="0" fontId="21" fillId="0" borderId="0">
      <alignment horizontal="center"/>
    </xf>
    <xf numFmtId="0" fontId="21" fillId="0" borderId="0">
      <alignment horizontal="center" textRotation="90"/>
    </xf>
    <xf numFmtId="0" fontId="22" fillId="0" borderId="0"/>
    <xf numFmtId="166" fontId="22" fillId="0" borderId="0"/>
  </cellStyleXfs>
  <cellXfs count="604">
    <xf numFmtId="0" fontId="0" fillId="0" borderId="0" xfId="0"/>
    <xf numFmtId="0" fontId="4" fillId="0" borderId="0" xfId="0" applyFont="1" applyFill="1" applyAlignment="1">
      <alignment vertical="center"/>
    </xf>
    <xf numFmtId="1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1" fontId="6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" fontId="6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 applyProtection="1">
      <alignment horizontal="left" vertical="center"/>
      <protection locked="0"/>
    </xf>
    <xf numFmtId="1" fontId="6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1" fontId="3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1" fontId="10" fillId="2" borderId="1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4" fontId="1" fillId="4" borderId="3" xfId="0" applyNumberFormat="1" applyFont="1" applyFill="1" applyBorder="1" applyAlignment="1">
      <alignment horizontal="left" vertical="center"/>
    </xf>
    <xf numFmtId="1" fontId="1" fillId="4" borderId="4" xfId="0" applyNumberFormat="1" applyFont="1" applyFill="1" applyBorder="1" applyAlignment="1">
      <alignment horizontal="left" vertical="center"/>
    </xf>
    <xf numFmtId="4" fontId="1" fillId="4" borderId="4" xfId="0" applyNumberFormat="1" applyFont="1" applyFill="1" applyBorder="1" applyAlignment="1">
      <alignment horizontal="left" vertical="center"/>
    </xf>
    <xf numFmtId="4" fontId="1" fillId="5" borderId="5" xfId="0" applyNumberFormat="1" applyFont="1" applyFill="1" applyBorder="1" applyAlignment="1">
      <alignment horizontal="left" vertical="center"/>
    </xf>
    <xf numFmtId="4" fontId="1" fillId="5" borderId="6" xfId="0" applyNumberFormat="1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center" vertical="center"/>
    </xf>
    <xf numFmtId="164" fontId="1" fillId="6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left" vertical="center"/>
    </xf>
    <xf numFmtId="1" fontId="6" fillId="0" borderId="4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4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left" vertical="center"/>
    </xf>
    <xf numFmtId="1" fontId="12" fillId="7" borderId="3" xfId="0" applyNumberFormat="1" applyFont="1" applyFill="1" applyBorder="1" applyAlignment="1">
      <alignment horizontal="left" vertical="center"/>
    </xf>
    <xf numFmtId="0" fontId="12" fillId="7" borderId="4" xfId="0" applyFont="1" applyFill="1" applyBorder="1" applyAlignment="1">
      <alignment horizontal="left" vertical="center"/>
    </xf>
    <xf numFmtId="4" fontId="12" fillId="7" borderId="4" xfId="0" applyNumberFormat="1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" fontId="5" fillId="0" borderId="14" xfId="0" applyNumberFormat="1" applyFont="1" applyFill="1" applyBorder="1" applyAlignment="1">
      <alignment horizontal="left" vertical="center"/>
    </xf>
    <xf numFmtId="1" fontId="6" fillId="0" borderId="15" xfId="0" applyNumberFormat="1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4" fontId="6" fillId="0" borderId="15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" fontId="6" fillId="0" borderId="1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4" fontId="5" fillId="0" borderId="16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" fontId="5" fillId="0" borderId="18" xfId="0" applyNumberFormat="1" applyFont="1" applyFill="1" applyBorder="1" applyAlignment="1">
      <alignment horizontal="left" vertical="center"/>
    </xf>
    <xf numFmtId="4" fontId="6" fillId="0" borderId="19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4" fontId="5" fillId="0" borderId="21" xfId="0" applyNumberFormat="1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4" fontId="6" fillId="0" borderId="21" xfId="0" applyNumberFormat="1" applyFont="1" applyFill="1" applyBorder="1" applyAlignment="1">
      <alignment horizontal="center" vertical="center"/>
    </xf>
    <xf numFmtId="1" fontId="6" fillId="0" borderId="22" xfId="0" applyNumberFormat="1" applyFont="1" applyFill="1" applyBorder="1" applyAlignment="1">
      <alignment horizontal="left" vertical="center"/>
    </xf>
    <xf numFmtId="1" fontId="6" fillId="0" borderId="10" xfId="0" applyNumberFormat="1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4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" fontId="6" fillId="0" borderId="20" xfId="0" applyNumberFormat="1" applyFont="1" applyFill="1" applyBorder="1" applyAlignment="1">
      <alignment horizontal="center" vertical="center"/>
    </xf>
    <xf numFmtId="1" fontId="12" fillId="0" borderId="24" xfId="0" applyNumberFormat="1" applyFont="1" applyFill="1" applyBorder="1" applyAlignment="1">
      <alignment horizontal="left" vertical="center"/>
    </xf>
    <xf numFmtId="1" fontId="12" fillId="7" borderId="17" xfId="0" applyNumberFormat="1" applyFont="1" applyFill="1" applyBorder="1" applyAlignment="1">
      <alignment horizontal="left" vertical="center"/>
    </xf>
    <xf numFmtId="0" fontId="12" fillId="7" borderId="23" xfId="0" applyFont="1" applyFill="1" applyBorder="1" applyAlignment="1">
      <alignment horizontal="left" vertical="center"/>
    </xf>
    <xf numFmtId="4" fontId="12" fillId="7" borderId="23" xfId="0" applyNumberFormat="1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left" vertical="center"/>
    </xf>
    <xf numFmtId="1" fontId="5" fillId="0" borderId="26" xfId="0" applyNumberFormat="1" applyFont="1" applyFill="1" applyBorder="1" applyAlignment="1">
      <alignment horizontal="left" vertical="center"/>
    </xf>
    <xf numFmtId="4" fontId="6" fillId="0" borderId="5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5" fillId="0" borderId="19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1" fontId="6" fillId="0" borderId="27" xfId="0" applyNumberFormat="1" applyFont="1" applyFill="1" applyBorder="1" applyAlignment="1">
      <alignment horizontal="left" vertical="center"/>
    </xf>
    <xf numFmtId="1" fontId="5" fillId="0" borderId="28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left" vertical="center"/>
    </xf>
    <xf numFmtId="1" fontId="6" fillId="0" borderId="0" xfId="0" applyNumberFormat="1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center" vertical="center"/>
    </xf>
    <xf numFmtId="1" fontId="5" fillId="0" borderId="24" xfId="0" applyNumberFormat="1" applyFont="1" applyFill="1" applyBorder="1" applyAlignment="1">
      <alignment horizontal="left" vertical="top"/>
    </xf>
    <xf numFmtId="0" fontId="5" fillId="7" borderId="23" xfId="0" applyFont="1" applyFill="1" applyBorder="1" applyAlignment="1">
      <alignment horizontal="left" vertical="center"/>
    </xf>
    <xf numFmtId="4" fontId="5" fillId="7" borderId="23" xfId="0" applyNumberFormat="1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center"/>
    </xf>
    <xf numFmtId="1" fontId="5" fillId="0" borderId="28" xfId="0" applyNumberFormat="1" applyFont="1" applyFill="1" applyBorder="1" applyAlignment="1">
      <alignment horizontal="left" vertical="top"/>
    </xf>
    <xf numFmtId="0" fontId="3" fillId="0" borderId="29" xfId="0" applyFont="1" applyBorder="1" applyAlignment="1">
      <alignment horizontal="left" vertical="center"/>
    </xf>
    <xf numFmtId="1" fontId="6" fillId="0" borderId="30" xfId="0" applyNumberFormat="1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4" fontId="6" fillId="0" borderId="30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4" fontId="5" fillId="0" borderId="31" xfId="0" applyNumberFormat="1" applyFont="1" applyFill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left" vertical="justify"/>
    </xf>
    <xf numFmtId="1" fontId="12" fillId="7" borderId="4" xfId="0" applyNumberFormat="1" applyFont="1" applyFill="1" applyBorder="1" applyAlignment="1">
      <alignment horizontal="left" vertical="center"/>
    </xf>
    <xf numFmtId="1" fontId="12" fillId="7" borderId="19" xfId="0" applyNumberFormat="1" applyFont="1" applyFill="1" applyBorder="1" applyAlignment="1">
      <alignment horizontal="left" vertical="center"/>
    </xf>
    <xf numFmtId="1" fontId="12" fillId="7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left" vertical="justify"/>
    </xf>
    <xf numFmtId="1" fontId="5" fillId="0" borderId="18" xfId="0" applyNumberFormat="1" applyFont="1" applyFill="1" applyBorder="1" applyAlignment="1">
      <alignment horizontal="left" vertical="justify"/>
    </xf>
    <xf numFmtId="0" fontId="3" fillId="0" borderId="3" xfId="0" applyFont="1" applyBorder="1" applyAlignment="1">
      <alignment horizontal="left" vertical="center"/>
    </xf>
    <xf numFmtId="1" fontId="14" fillId="0" borderId="4" xfId="0" applyNumberFormat="1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4" fontId="14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4" fontId="14" fillId="0" borderId="19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4" fontId="5" fillId="0" borderId="20" xfId="0" applyNumberFormat="1" applyFont="1" applyFill="1" applyBorder="1" applyAlignment="1">
      <alignment horizontal="center" vertical="center"/>
    </xf>
    <xf numFmtId="1" fontId="12" fillId="7" borderId="32" xfId="0" applyNumberFormat="1" applyFont="1" applyFill="1" applyBorder="1" applyAlignment="1">
      <alignment horizontal="left" vertical="center"/>
    </xf>
    <xf numFmtId="0" fontId="12" fillId="7" borderId="32" xfId="0" applyFont="1" applyFill="1" applyBorder="1" applyAlignment="1">
      <alignment horizontal="left" vertical="center"/>
    </xf>
    <xf numFmtId="4" fontId="12" fillId="7" borderId="32" xfId="0" applyNumberFormat="1" applyFont="1" applyFill="1" applyBorder="1" applyAlignment="1">
      <alignment horizontal="center" vertical="center"/>
    </xf>
    <xf numFmtId="0" fontId="12" fillId="7" borderId="32" xfId="0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/>
    </xf>
    <xf numFmtId="1" fontId="6" fillId="0" borderId="34" xfId="0" applyNumberFormat="1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4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4" fontId="5" fillId="0" borderId="36" xfId="0" applyNumberFormat="1" applyFont="1" applyFill="1" applyBorder="1" applyAlignment="1">
      <alignment horizontal="center" vertical="center"/>
    </xf>
    <xf numFmtId="1" fontId="6" fillId="0" borderId="29" xfId="0" applyNumberFormat="1" applyFont="1" applyFill="1" applyBorder="1" applyAlignment="1">
      <alignment horizontal="left" vertical="center"/>
    </xf>
    <xf numFmtId="4" fontId="5" fillId="0" borderId="30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" fontId="1" fillId="4" borderId="4" xfId="0" applyNumberFormat="1" applyFont="1" applyFill="1" applyBorder="1" applyAlignment="1">
      <alignment horizontal="left" vertical="center" wrapText="1"/>
    </xf>
    <xf numFmtId="4" fontId="1" fillId="4" borderId="19" xfId="0" applyNumberFormat="1" applyFont="1" applyFill="1" applyBorder="1" applyAlignment="1">
      <alignment horizontal="left" vertical="center" wrapText="1"/>
    </xf>
    <xf numFmtId="4" fontId="1" fillId="4" borderId="37" xfId="0" applyNumberFormat="1" applyFont="1" applyFill="1" applyBorder="1" applyAlignment="1">
      <alignment horizontal="left" vertical="center" wrapText="1"/>
    </xf>
    <xf numFmtId="4" fontId="1" fillId="4" borderId="10" xfId="0" applyNumberFormat="1" applyFont="1" applyFill="1" applyBorder="1" applyAlignment="1">
      <alignment horizontal="left" vertical="center" wrapText="1"/>
    </xf>
    <xf numFmtId="1" fontId="1" fillId="4" borderId="10" xfId="0" applyNumberFormat="1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vertical="center"/>
    </xf>
    <xf numFmtId="4" fontId="12" fillId="7" borderId="4" xfId="0" applyNumberFormat="1" applyFont="1" applyFill="1" applyBorder="1" applyAlignment="1">
      <alignment vertical="center"/>
    </xf>
    <xf numFmtId="0" fontId="12" fillId="7" borderId="19" xfId="0" applyFont="1" applyFill="1" applyBorder="1" applyAlignment="1">
      <alignment vertical="center"/>
    </xf>
    <xf numFmtId="0" fontId="12" fillId="7" borderId="11" xfId="0" applyFont="1" applyFill="1" applyBorder="1" applyAlignment="1">
      <alignment vertical="center"/>
    </xf>
    <xf numFmtId="0" fontId="12" fillId="7" borderId="12" xfId="0" applyFont="1" applyFill="1" applyBorder="1" applyAlignment="1">
      <alignment vertical="center"/>
    </xf>
    <xf numFmtId="1" fontId="12" fillId="7" borderId="12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1" fontId="5" fillId="0" borderId="6" xfId="0" applyNumberFormat="1" applyFont="1" applyFill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1" fontId="6" fillId="0" borderId="27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vertical="center"/>
    </xf>
    <xf numFmtId="4" fontId="12" fillId="7" borderId="23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4" fontId="1" fillId="4" borderId="18" xfId="0" applyNumberFormat="1" applyFont="1" applyFill="1" applyBorder="1" applyAlignment="1">
      <alignment horizontal="left" vertical="center"/>
    </xf>
    <xf numFmtId="4" fontId="1" fillId="4" borderId="18" xfId="0" applyNumberFormat="1" applyFont="1" applyFill="1" applyBorder="1" applyAlignment="1">
      <alignment horizontal="left" vertical="center" wrapText="1"/>
    </xf>
    <xf numFmtId="4" fontId="1" fillId="4" borderId="38" xfId="0" applyNumberFormat="1" applyFont="1" applyFill="1" applyBorder="1" applyAlignment="1">
      <alignment horizontal="left" vertical="center" wrapText="1"/>
    </xf>
    <xf numFmtId="4" fontId="1" fillId="4" borderId="39" xfId="0" applyNumberFormat="1" applyFont="1" applyFill="1" applyBorder="1" applyAlignment="1">
      <alignment horizontal="left" vertical="center" wrapText="1"/>
    </xf>
    <xf numFmtId="1" fontId="1" fillId="4" borderId="18" xfId="0" applyNumberFormat="1" applyFont="1" applyFill="1" applyBorder="1" applyAlignment="1">
      <alignment horizontal="left" vertical="center" wrapText="1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1" fontId="5" fillId="0" borderId="30" xfId="0" applyNumberFormat="1" applyFont="1" applyFill="1" applyBorder="1" applyAlignment="1">
      <alignment horizontal="center" vertical="center"/>
    </xf>
    <xf numFmtId="3" fontId="12" fillId="7" borderId="4" xfId="0" applyNumberFormat="1" applyFont="1" applyFill="1" applyBorder="1" applyAlignment="1">
      <alignment vertical="center"/>
    </xf>
    <xf numFmtId="1" fontId="12" fillId="7" borderId="4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>
      <alignment horizontal="center" vertical="center"/>
    </xf>
    <xf numFmtId="1" fontId="12" fillId="0" borderId="24" xfId="0" applyNumberFormat="1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left" vertical="center" wrapText="1"/>
    </xf>
    <xf numFmtId="49" fontId="3" fillId="0" borderId="2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6" fillId="0" borderId="27" xfId="0" applyFont="1" applyFill="1" applyBorder="1" applyAlignment="1">
      <alignment horizontal="left" vertical="center"/>
    </xf>
    <xf numFmtId="1" fontId="3" fillId="0" borderId="17" xfId="0" applyNumberFormat="1" applyFont="1" applyFill="1" applyBorder="1" applyAlignment="1">
      <alignment horizontal="left" vertical="center" wrapText="1"/>
    </xf>
    <xf numFmtId="4" fontId="5" fillId="0" borderId="23" xfId="0" applyNumberFormat="1" applyFont="1" applyFill="1" applyBorder="1" applyAlignment="1">
      <alignment horizontal="center" vertical="center"/>
    </xf>
    <xf numFmtId="1" fontId="5" fillId="0" borderId="23" xfId="0" applyNumberFormat="1" applyFont="1" applyFill="1" applyBorder="1" applyAlignment="1">
      <alignment horizontal="center" vertical="center"/>
    </xf>
    <xf numFmtId="1" fontId="12" fillId="7" borderId="23" xfId="0" applyNumberFormat="1" applyFont="1" applyFill="1" applyBorder="1" applyAlignment="1">
      <alignment horizontal="left" vertical="center" wrapText="1"/>
    </xf>
    <xf numFmtId="1" fontId="12" fillId="7" borderId="16" xfId="0" applyNumberFormat="1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5" fillId="0" borderId="30" xfId="0" applyFont="1" applyFill="1" applyBorder="1" applyAlignment="1">
      <alignment vertical="center"/>
    </xf>
    <xf numFmtId="4" fontId="6" fillId="0" borderId="31" xfId="0" applyNumberFormat="1" applyFont="1" applyFill="1" applyBorder="1" applyAlignment="1">
      <alignment horizontal="center" vertical="center"/>
    </xf>
    <xf numFmtId="0" fontId="3" fillId="0" borderId="0" xfId="0" applyFont="1"/>
    <xf numFmtId="49" fontId="3" fillId="0" borderId="3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3" fontId="6" fillId="0" borderId="10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4" fontId="6" fillId="0" borderId="41" xfId="0" applyNumberFormat="1" applyFont="1" applyFill="1" applyBorder="1" applyAlignment="1">
      <alignment horizontal="center" vertical="center"/>
    </xf>
    <xf numFmtId="4" fontId="6" fillId="0" borderId="4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1" fontId="5" fillId="0" borderId="42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" fontId="12" fillId="0" borderId="22" xfId="0" applyNumberFormat="1" applyFont="1" applyFill="1" applyBorder="1" applyAlignment="1">
      <alignment horizontal="left" vertical="center"/>
    </xf>
    <xf numFmtId="0" fontId="12" fillId="7" borderId="1" xfId="0" applyFont="1" applyFill="1" applyBorder="1" applyAlignment="1">
      <alignment vertical="center"/>
    </xf>
    <xf numFmtId="1" fontId="12" fillId="7" borderId="1" xfId="0" applyNumberFormat="1" applyFont="1" applyFill="1" applyBorder="1" applyAlignment="1">
      <alignment vertical="center"/>
    </xf>
    <xf numFmtId="0" fontId="3" fillId="0" borderId="43" xfId="0" applyFont="1" applyBorder="1" applyAlignment="1">
      <alignment horizontal="left" vertical="center"/>
    </xf>
    <xf numFmtId="1" fontId="6" fillId="0" borderId="43" xfId="0" applyNumberFormat="1" applyFont="1" applyFill="1" applyBorder="1" applyAlignment="1">
      <alignment horizontal="left" vertical="center"/>
    </xf>
    <xf numFmtId="4" fontId="6" fillId="0" borderId="38" xfId="0" applyNumberFormat="1" applyFont="1" applyFill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1" fontId="8" fillId="0" borderId="17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left" vertical="center" wrapText="1"/>
    </xf>
    <xf numFmtId="4" fontId="1" fillId="4" borderId="44" xfId="0" applyNumberFormat="1" applyFont="1" applyFill="1" applyBorder="1" applyAlignment="1">
      <alignment horizontal="left" vertical="center"/>
    </xf>
    <xf numFmtId="4" fontId="1" fillId="4" borderId="32" xfId="0" applyNumberFormat="1" applyFont="1" applyFill="1" applyBorder="1" applyAlignment="1">
      <alignment horizontal="left" vertical="center" wrapText="1"/>
    </xf>
    <xf numFmtId="0" fontId="4" fillId="0" borderId="0" xfId="0" applyFont="1"/>
    <xf numFmtId="4" fontId="1" fillId="4" borderId="30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Alignment="1">
      <alignment vertical="center"/>
    </xf>
    <xf numFmtId="1" fontId="6" fillId="0" borderId="25" xfId="0" applyNumberFormat="1" applyFont="1" applyFill="1" applyBorder="1" applyAlignment="1">
      <alignment horizontal="left" vertical="center"/>
    </xf>
    <xf numFmtId="4" fontId="3" fillId="0" borderId="0" xfId="0" applyNumberFormat="1" applyFont="1" applyAlignment="1">
      <alignment vertical="center"/>
    </xf>
    <xf numFmtId="1" fontId="6" fillId="0" borderId="28" xfId="0" applyNumberFormat="1" applyFont="1" applyFill="1" applyBorder="1" applyAlignment="1">
      <alignment horizontal="left" vertical="center"/>
    </xf>
    <xf numFmtId="1" fontId="12" fillId="7" borderId="47" xfId="0" applyNumberFormat="1" applyFont="1" applyFill="1" applyBorder="1" applyAlignment="1">
      <alignment horizontal="left" vertical="center"/>
    </xf>
    <xf numFmtId="1" fontId="12" fillId="7" borderId="23" xfId="0" applyNumberFormat="1" applyFont="1" applyFill="1" applyBorder="1" applyAlignment="1">
      <alignment horizontal="left" vertical="center"/>
    </xf>
    <xf numFmtId="1" fontId="12" fillId="7" borderId="16" xfId="0" applyNumberFormat="1" applyFont="1" applyFill="1" applyBorder="1" applyAlignment="1">
      <alignment horizontal="left" vertical="center"/>
    </xf>
    <xf numFmtId="4" fontId="1" fillId="2" borderId="3" xfId="0" applyNumberFormat="1" applyFont="1" applyFill="1" applyBorder="1" applyAlignment="1">
      <alignment horizontal="left" vertical="center"/>
    </xf>
    <xf numFmtId="4" fontId="12" fillId="0" borderId="9" xfId="0" applyNumberFormat="1" applyFont="1" applyFill="1" applyBorder="1" applyAlignment="1">
      <alignment horizontal="left" vertical="center"/>
    </xf>
    <xf numFmtId="4" fontId="12" fillId="7" borderId="22" xfId="0" applyNumberFormat="1" applyFont="1" applyFill="1" applyBorder="1" applyAlignment="1">
      <alignment horizontal="left" vertical="center"/>
    </xf>
    <xf numFmtId="4" fontId="12" fillId="7" borderId="10" xfId="0" applyNumberFormat="1" applyFont="1" applyFill="1" applyBorder="1" applyAlignment="1">
      <alignment horizontal="left" vertical="center"/>
    </xf>
    <xf numFmtId="4" fontId="12" fillId="7" borderId="20" xfId="0" applyNumberFormat="1" applyFont="1" applyFill="1" applyBorder="1" applyAlignment="1">
      <alignment horizontal="left" vertical="center"/>
    </xf>
    <xf numFmtId="4" fontId="5" fillId="0" borderId="14" xfId="0" applyNumberFormat="1" applyFont="1" applyFill="1" applyBorder="1" applyAlignment="1">
      <alignment horizontal="left" vertical="center"/>
    </xf>
    <xf numFmtId="4" fontId="6" fillId="0" borderId="15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left" vertical="center"/>
    </xf>
    <xf numFmtId="4" fontId="6" fillId="0" borderId="3" xfId="0" applyNumberFormat="1" applyFont="1" applyFill="1" applyBorder="1" applyAlignment="1">
      <alignment horizontal="left" vertical="center"/>
    </xf>
    <xf numFmtId="4" fontId="6" fillId="0" borderId="4" xfId="0" applyNumberFormat="1" applyFont="1" applyFill="1" applyBorder="1" applyAlignment="1">
      <alignment horizontal="left" vertical="center" wrapText="1"/>
    </xf>
    <xf numFmtId="4" fontId="6" fillId="0" borderId="19" xfId="0" applyNumberFormat="1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left" vertical="center" wrapText="1"/>
    </xf>
    <xf numFmtId="49" fontId="17" fillId="0" borderId="3" xfId="0" applyNumberFormat="1" applyFont="1" applyFill="1" applyBorder="1" applyAlignment="1">
      <alignment horizontal="left" vertical="center"/>
    </xf>
    <xf numFmtId="49" fontId="17" fillId="0" borderId="4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4" fontId="6" fillId="0" borderId="7" xfId="0" applyNumberFormat="1" applyFont="1" applyFill="1" applyBorder="1" applyAlignment="1">
      <alignment horizontal="center" vertical="center"/>
    </xf>
    <xf numFmtId="4" fontId="12" fillId="7" borderId="11" xfId="0" applyNumberFormat="1" applyFont="1" applyFill="1" applyBorder="1" applyAlignment="1">
      <alignment horizontal="left" vertical="center"/>
    </xf>
    <xf numFmtId="4" fontId="12" fillId="7" borderId="12" xfId="0" applyNumberFormat="1" applyFont="1" applyFill="1" applyBorder="1" applyAlignment="1">
      <alignment horizontal="left" vertical="center"/>
    </xf>
    <xf numFmtId="1" fontId="6" fillId="0" borderId="3" xfId="0" applyNumberFormat="1" applyFont="1" applyFill="1" applyBorder="1" applyAlignment="1">
      <alignment horizontal="left" vertical="center" wrapText="1"/>
    </xf>
    <xf numFmtId="1" fontId="6" fillId="0" borderId="4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4" fontId="6" fillId="0" borderId="4" xfId="0" applyNumberFormat="1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9" fontId="12" fillId="0" borderId="9" xfId="0" applyNumberFormat="1" applyFont="1" applyFill="1" applyBorder="1" applyAlignment="1">
      <alignment horizontal="left" vertical="center"/>
    </xf>
    <xf numFmtId="49" fontId="12" fillId="7" borderId="3" xfId="0" applyNumberFormat="1" applyFont="1" applyFill="1" applyBorder="1" applyAlignment="1">
      <alignment horizontal="left" vertical="center"/>
    </xf>
    <xf numFmtId="49" fontId="12" fillId="7" borderId="4" xfId="0" applyNumberFormat="1" applyFont="1" applyFill="1" applyBorder="1" applyAlignment="1">
      <alignment horizontal="left" vertical="center"/>
    </xf>
    <xf numFmtId="49" fontId="12" fillId="7" borderId="11" xfId="0" applyNumberFormat="1" applyFont="1" applyFill="1" applyBorder="1" applyAlignment="1">
      <alignment horizontal="left" vertical="center"/>
    </xf>
    <xf numFmtId="49" fontId="12" fillId="7" borderId="12" xfId="0" applyNumberFormat="1" applyFont="1" applyFill="1" applyBorder="1" applyAlignment="1">
      <alignment horizontal="left" vertical="center"/>
    </xf>
    <xf numFmtId="49" fontId="5" fillId="0" borderId="14" xfId="0" applyNumberFormat="1" applyFont="1" applyFill="1" applyBorder="1" applyAlignment="1">
      <alignment horizontal="left" vertical="center"/>
    </xf>
    <xf numFmtId="1" fontId="3" fillId="0" borderId="15" xfId="0" applyNumberFormat="1" applyFont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19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4" fontId="12" fillId="7" borderId="2" xfId="0" applyNumberFormat="1" applyFont="1" applyFill="1" applyBorder="1" applyAlignment="1">
      <alignment horizontal="left" vertical="center"/>
    </xf>
    <xf numFmtId="4" fontId="12" fillId="7" borderId="0" xfId="0" applyNumberFormat="1" applyFont="1" applyFill="1" applyBorder="1" applyAlignment="1">
      <alignment horizontal="left" vertical="center"/>
    </xf>
    <xf numFmtId="49" fontId="12" fillId="7" borderId="19" xfId="0" applyNumberFormat="1" applyFont="1" applyFill="1" applyBorder="1" applyAlignment="1">
      <alignment horizontal="left" vertical="center"/>
    </xf>
    <xf numFmtId="49" fontId="6" fillId="0" borderId="15" xfId="0" applyNumberFormat="1" applyFont="1" applyFill="1" applyBorder="1" applyAlignment="1">
      <alignment horizontal="left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22" xfId="0" applyNumberFormat="1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left" vertical="center" wrapText="1"/>
    </xf>
    <xf numFmtId="49" fontId="6" fillId="0" borderId="20" xfId="0" applyNumberFormat="1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3" fillId="0" borderId="28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1" fontId="13" fillId="6" borderId="0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1" fontId="12" fillId="0" borderId="46" xfId="0" applyNumberFormat="1" applyFont="1" applyFill="1" applyBorder="1" applyAlignment="1">
      <alignment horizontal="left" vertical="center"/>
    </xf>
    <xf numFmtId="1" fontId="12" fillId="7" borderId="6" xfId="0" applyNumberFormat="1" applyFont="1" applyFill="1" applyBorder="1" applyAlignment="1">
      <alignment horizontal="center" vertical="center"/>
    </xf>
    <xf numFmtId="1" fontId="12" fillId="7" borderId="5" xfId="0" applyNumberFormat="1" applyFont="1" applyFill="1" applyBorder="1" applyAlignment="1">
      <alignment horizontal="center" vertical="center"/>
    </xf>
    <xf numFmtId="1" fontId="5" fillId="0" borderId="48" xfId="0" applyNumberFormat="1" applyFont="1" applyFill="1" applyBorder="1" applyAlignment="1">
      <alignment horizontal="left" vertical="center"/>
    </xf>
    <xf numFmtId="1" fontId="5" fillId="0" borderId="49" xfId="0" applyNumberFormat="1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>
      <alignment horizontal="left" vertical="center"/>
    </xf>
    <xf numFmtId="4" fontId="12" fillId="2" borderId="1" xfId="0" applyNumberFormat="1" applyFont="1" applyFill="1" applyBorder="1" applyAlignment="1">
      <alignment horizontal="left"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vertical="center"/>
    </xf>
    <xf numFmtId="4" fontId="2" fillId="0" borderId="22" xfId="0" applyNumberFormat="1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left" vertical="center" wrapText="1"/>
    </xf>
    <xf numFmtId="4" fontId="1" fillId="4" borderId="5" xfId="0" applyNumberFormat="1" applyFont="1" applyFill="1" applyBorder="1" applyAlignment="1">
      <alignment horizontal="left" vertical="center"/>
    </xf>
    <xf numFmtId="4" fontId="1" fillId="4" borderId="6" xfId="0" applyNumberFormat="1" applyFont="1" applyFill="1" applyBorder="1" applyAlignment="1">
      <alignment horizontal="left" vertical="center" wrapText="1"/>
    </xf>
    <xf numFmtId="4" fontId="1" fillId="4" borderId="24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center"/>
    </xf>
    <xf numFmtId="0" fontId="0" fillId="0" borderId="1" xfId="0" applyBorder="1"/>
    <xf numFmtId="49" fontId="6" fillId="0" borderId="3" xfId="0" applyNumberFormat="1" applyFont="1" applyFill="1" applyBorder="1" applyAlignment="1">
      <alignment horizontal="left" vertical="center" wrapText="1"/>
    </xf>
    <xf numFmtId="4" fontId="23" fillId="2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23" fillId="3" borderId="1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4" fontId="24" fillId="0" borderId="0" xfId="0" applyNumberFormat="1" applyFont="1" applyFill="1" applyAlignment="1">
      <alignment horizontal="center" vertical="center"/>
    </xf>
    <xf numFmtId="4" fontId="16" fillId="0" borderId="0" xfId="0" applyNumberFormat="1" applyFont="1" applyFill="1" applyAlignment="1">
      <alignment horizontal="center" vertical="center"/>
    </xf>
    <xf numFmtId="0" fontId="12" fillId="7" borderId="32" xfId="0" applyFont="1" applyFill="1" applyBorder="1" applyAlignment="1">
      <alignment vertical="center"/>
    </xf>
    <xf numFmtId="4" fontId="12" fillId="7" borderId="32" xfId="0" applyNumberFormat="1" applyFont="1" applyFill="1" applyBorder="1" applyAlignment="1">
      <alignment vertical="center"/>
    </xf>
    <xf numFmtId="0" fontId="12" fillId="7" borderId="33" xfId="0" applyFont="1" applyFill="1" applyBorder="1" applyAlignment="1">
      <alignment vertical="center"/>
    </xf>
    <xf numFmtId="1" fontId="12" fillId="7" borderId="32" xfId="0" applyNumberFormat="1" applyFont="1" applyFill="1" applyBorder="1" applyAlignment="1">
      <alignment vertical="center"/>
    </xf>
    <xf numFmtId="1" fontId="3" fillId="0" borderId="35" xfId="0" applyNumberFormat="1" applyFont="1" applyBorder="1" applyAlignment="1">
      <alignment horizontal="center" vertical="center" wrapText="1"/>
    </xf>
    <xf numFmtId="0" fontId="5" fillId="0" borderId="35" xfId="0" applyFont="1" applyFill="1" applyBorder="1" applyAlignment="1">
      <alignment vertical="center"/>
    </xf>
    <xf numFmtId="3" fontId="6" fillId="0" borderId="35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" fontId="5" fillId="0" borderId="28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right" vertical="center" wrapText="1"/>
    </xf>
    <xf numFmtId="49" fontId="3" fillId="0" borderId="9" xfId="0" applyNumberFormat="1" applyFont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right" vertical="center"/>
    </xf>
    <xf numFmtId="1" fontId="5" fillId="0" borderId="26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right" vertical="center"/>
    </xf>
    <xf numFmtId="1" fontId="5" fillId="0" borderId="25" xfId="0" applyNumberFormat="1" applyFont="1" applyFill="1" applyBorder="1" applyAlignment="1">
      <alignment horizontal="left" vertical="center" wrapText="1"/>
    </xf>
    <xf numFmtId="4" fontId="6" fillId="0" borderId="8" xfId="0" applyNumberFormat="1" applyFont="1" applyFill="1" applyBorder="1" applyAlignment="1">
      <alignment horizontal="center" vertical="center"/>
    </xf>
    <xf numFmtId="1" fontId="12" fillId="0" borderId="46" xfId="0" applyNumberFormat="1" applyFont="1" applyFill="1" applyBorder="1" applyAlignment="1">
      <alignment horizontal="left" vertical="center" wrapText="1"/>
    </xf>
    <xf numFmtId="1" fontId="12" fillId="7" borderId="32" xfId="0" applyNumberFormat="1" applyFont="1" applyFill="1" applyBorder="1" applyAlignment="1">
      <alignment horizontal="left" vertical="center" wrapText="1"/>
    </xf>
    <xf numFmtId="1" fontId="12" fillId="7" borderId="33" xfId="0" applyNumberFormat="1" applyFont="1" applyFill="1" applyBorder="1" applyAlignment="1">
      <alignment horizontal="left" vertical="center" wrapText="1"/>
    </xf>
    <xf numFmtId="1" fontId="5" fillId="0" borderId="48" xfId="0" applyNumberFormat="1" applyFont="1" applyFill="1" applyBorder="1" applyAlignment="1">
      <alignment horizontal="left" vertical="center" wrapText="1"/>
    </xf>
    <xf numFmtId="1" fontId="5" fillId="0" borderId="49" xfId="0" applyNumberFormat="1" applyFont="1" applyFill="1" applyBorder="1" applyAlignment="1">
      <alignment horizontal="left" vertical="center" wrapText="1"/>
    </xf>
    <xf numFmtId="49" fontId="8" fillId="0" borderId="35" xfId="0" applyNumberFormat="1" applyFont="1" applyFill="1" applyBorder="1" applyAlignment="1">
      <alignment horizontal="center" vertical="center"/>
    </xf>
    <xf numFmtId="1" fontId="12" fillId="9" borderId="10" xfId="0" applyNumberFormat="1" applyFont="1" applyFill="1" applyBorder="1" applyAlignment="1">
      <alignment horizontal="left" vertical="center"/>
    </xf>
    <xf numFmtId="1" fontId="12" fillId="9" borderId="4" xfId="0" applyNumberFormat="1" applyFont="1" applyFill="1" applyBorder="1" applyAlignment="1">
      <alignment horizontal="left" vertical="center" wrapText="1"/>
    </xf>
    <xf numFmtId="1" fontId="12" fillId="9" borderId="19" xfId="0" applyNumberFormat="1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vertical="center"/>
    </xf>
    <xf numFmtId="1" fontId="5" fillId="0" borderId="2" xfId="0" applyNumberFormat="1" applyFont="1" applyFill="1" applyBorder="1" applyAlignment="1">
      <alignment horizontal="left" vertical="center"/>
    </xf>
    <xf numFmtId="1" fontId="5" fillId="0" borderId="11" xfId="0" applyNumberFormat="1" applyFont="1" applyFill="1" applyBorder="1" applyAlignment="1">
      <alignment horizontal="left" vertical="center"/>
    </xf>
    <xf numFmtId="1" fontId="12" fillId="7" borderId="50" xfId="0" applyNumberFormat="1" applyFont="1" applyFill="1" applyBorder="1" applyAlignment="1">
      <alignment horizontal="left" vertical="center"/>
    </xf>
    <xf numFmtId="1" fontId="12" fillId="7" borderId="6" xfId="0" applyNumberFormat="1" applyFont="1" applyFill="1" applyBorder="1" applyAlignment="1">
      <alignment horizontal="left" vertical="center"/>
    </xf>
    <xf numFmtId="1" fontId="12" fillId="7" borderId="7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1" fontId="8" fillId="0" borderId="1" xfId="0" applyNumberFormat="1" applyFont="1" applyBorder="1" applyAlignment="1">
      <alignment horizontal="left" vertical="center"/>
    </xf>
    <xf numFmtId="167" fontId="25" fillId="11" borderId="51" xfId="3" applyNumberFormat="1" applyFont="1" applyFill="1" applyBorder="1" applyAlignment="1">
      <alignment horizontal="left" vertical="center"/>
    </xf>
    <xf numFmtId="167" fontId="25" fillId="11" borderId="52" xfId="3" applyNumberFormat="1" applyFont="1" applyFill="1" applyBorder="1" applyAlignment="1">
      <alignment horizontal="left" vertical="center" wrapText="1"/>
    </xf>
    <xf numFmtId="167" fontId="25" fillId="11" borderId="53" xfId="3" applyNumberFormat="1" applyFont="1" applyFill="1" applyBorder="1" applyAlignment="1">
      <alignment horizontal="left" vertical="center" wrapText="1"/>
    </xf>
    <xf numFmtId="165" fontId="26" fillId="0" borderId="0" xfId="3" applyFont="1" applyAlignment="1">
      <alignment vertical="center"/>
    </xf>
    <xf numFmtId="167" fontId="27" fillId="0" borderId="0" xfId="3" applyNumberFormat="1" applyFont="1" applyAlignment="1">
      <alignment horizontal="left" vertical="center"/>
    </xf>
    <xf numFmtId="167" fontId="27" fillId="0" borderId="52" xfId="3" applyNumberFormat="1" applyFont="1" applyBorder="1" applyAlignment="1">
      <alignment horizontal="left" vertical="center" wrapText="1"/>
    </xf>
    <xf numFmtId="167" fontId="27" fillId="0" borderId="53" xfId="3" applyNumberFormat="1" applyFont="1" applyBorder="1" applyAlignment="1">
      <alignment horizontal="left" vertical="center" wrapText="1"/>
    </xf>
    <xf numFmtId="165" fontId="28" fillId="0" borderId="0" xfId="3" applyFont="1" applyAlignment="1">
      <alignment vertical="center"/>
    </xf>
    <xf numFmtId="168" fontId="29" fillId="12" borderId="54" xfId="3" applyNumberFormat="1" applyFont="1" applyFill="1" applyBorder="1" applyAlignment="1">
      <alignment horizontal="left" vertical="center"/>
    </xf>
    <xf numFmtId="49" fontId="30" fillId="12" borderId="54" xfId="3" applyNumberFormat="1" applyFont="1" applyFill="1" applyBorder="1" applyAlignment="1">
      <alignment horizontal="left" vertical="center" wrapText="1"/>
    </xf>
    <xf numFmtId="49" fontId="30" fillId="12" borderId="54" xfId="3" applyNumberFormat="1" applyFont="1" applyFill="1" applyBorder="1" applyAlignment="1">
      <alignment horizontal="center" vertical="center"/>
    </xf>
    <xf numFmtId="49" fontId="30" fillId="12" borderId="55" xfId="3" applyNumberFormat="1" applyFont="1" applyFill="1" applyBorder="1" applyAlignment="1">
      <alignment horizontal="center" vertical="center"/>
    </xf>
    <xf numFmtId="168" fontId="31" fillId="0" borderId="56" xfId="3" applyNumberFormat="1" applyFont="1" applyBorder="1" applyAlignment="1">
      <alignment horizontal="left" vertical="center"/>
    </xf>
    <xf numFmtId="168" fontId="31" fillId="0" borderId="55" xfId="3" applyNumberFormat="1" applyFont="1" applyBorder="1" applyAlignment="1">
      <alignment horizontal="left" vertical="center"/>
    </xf>
    <xf numFmtId="165" fontId="32" fillId="0" borderId="57" xfId="3" applyFont="1" applyBorder="1" applyAlignment="1">
      <alignment horizontal="left" vertical="center"/>
    </xf>
    <xf numFmtId="165" fontId="31" fillId="0" borderId="58" xfId="3" applyFont="1" applyBorder="1" applyAlignment="1">
      <alignment horizontal="center" vertical="center" wrapText="1"/>
    </xf>
    <xf numFmtId="167" fontId="31" fillId="0" borderId="57" xfId="3" applyNumberFormat="1" applyFont="1" applyBorder="1" applyAlignment="1">
      <alignment horizontal="center" vertical="center"/>
    </xf>
    <xf numFmtId="165" fontId="31" fillId="0" borderId="57" xfId="3" applyFont="1" applyBorder="1" applyAlignment="1">
      <alignment horizontal="center" vertical="center"/>
    </xf>
    <xf numFmtId="168" fontId="32" fillId="0" borderId="54" xfId="3" applyNumberFormat="1" applyFont="1" applyBorder="1" applyAlignment="1">
      <alignment horizontal="left" vertical="center"/>
    </xf>
    <xf numFmtId="165" fontId="32" fillId="0" borderId="54" xfId="3" applyFont="1" applyBorder="1" applyAlignment="1">
      <alignment horizontal="left" vertical="center"/>
    </xf>
    <xf numFmtId="165" fontId="32" fillId="0" borderId="54" xfId="3" applyFont="1" applyBorder="1" applyAlignment="1">
      <alignment horizontal="left" vertical="center" wrapText="1"/>
    </xf>
    <xf numFmtId="167" fontId="31" fillId="0" borderId="54" xfId="3" applyNumberFormat="1" applyFont="1" applyBorder="1" applyAlignment="1">
      <alignment horizontal="center" vertical="center"/>
    </xf>
    <xf numFmtId="165" fontId="31" fillId="0" borderId="54" xfId="3" applyFont="1" applyBorder="1" applyAlignment="1">
      <alignment horizontal="center" vertical="center"/>
    </xf>
    <xf numFmtId="167" fontId="31" fillId="0" borderId="55" xfId="3" applyNumberFormat="1" applyFont="1" applyBorder="1" applyAlignment="1">
      <alignment horizontal="center" vertical="center"/>
    </xf>
    <xf numFmtId="165" fontId="28" fillId="0" borderId="54" xfId="3" applyFont="1" applyBorder="1" applyAlignment="1">
      <alignment vertical="center"/>
    </xf>
    <xf numFmtId="165" fontId="28" fillId="0" borderId="55" xfId="3" applyFont="1" applyBorder="1" applyAlignment="1">
      <alignment vertical="center"/>
    </xf>
    <xf numFmtId="168" fontId="31" fillId="0" borderId="59" xfId="3" applyNumberFormat="1" applyFont="1" applyBorder="1" applyAlignment="1">
      <alignment horizontal="left" vertical="center"/>
    </xf>
    <xf numFmtId="168" fontId="28" fillId="0" borderId="53" xfId="3" applyNumberFormat="1" applyFont="1" applyBorder="1" applyAlignment="1">
      <alignment horizontal="center" vertical="center" wrapText="1"/>
    </xf>
    <xf numFmtId="165" fontId="33" fillId="0" borderId="58" xfId="3" applyFont="1" applyBorder="1" applyAlignment="1">
      <alignment horizontal="left" vertical="center" wrapText="1"/>
    </xf>
    <xf numFmtId="167" fontId="32" fillId="0" borderId="57" xfId="3" applyNumberFormat="1" applyFont="1" applyBorder="1" applyAlignment="1">
      <alignment horizontal="center" vertical="center"/>
    </xf>
    <xf numFmtId="165" fontId="28" fillId="0" borderId="57" xfId="3" applyFont="1" applyBorder="1" applyAlignment="1">
      <alignment vertical="center"/>
    </xf>
    <xf numFmtId="168" fontId="31" fillId="0" borderId="51" xfId="3" applyNumberFormat="1" applyFont="1" applyBorder="1" applyAlignment="1">
      <alignment horizontal="left" vertical="center"/>
    </xf>
    <xf numFmtId="168" fontId="31" fillId="0" borderId="52" xfId="3" applyNumberFormat="1" applyFont="1" applyBorder="1" applyAlignment="1">
      <alignment horizontal="left" vertical="center"/>
    </xf>
    <xf numFmtId="165" fontId="32" fillId="0" borderId="52" xfId="3" applyFont="1" applyBorder="1" applyAlignment="1">
      <alignment horizontal="left" vertical="center" wrapText="1"/>
    </xf>
    <xf numFmtId="167" fontId="31" fillId="0" borderId="52" xfId="3" applyNumberFormat="1" applyFont="1" applyBorder="1" applyAlignment="1">
      <alignment horizontal="center" vertical="center"/>
    </xf>
    <xf numFmtId="165" fontId="31" fillId="0" borderId="52" xfId="3" applyFont="1" applyBorder="1" applyAlignment="1">
      <alignment horizontal="center" vertical="center"/>
    </xf>
    <xf numFmtId="167" fontId="32" fillId="0" borderId="53" xfId="3" applyNumberFormat="1" applyFont="1" applyBorder="1" applyAlignment="1">
      <alignment horizontal="center" vertical="center"/>
    </xf>
    <xf numFmtId="165" fontId="31" fillId="0" borderId="0" xfId="3" applyFont="1" applyAlignment="1">
      <alignment vertical="center"/>
    </xf>
    <xf numFmtId="168" fontId="29" fillId="12" borderId="58" xfId="3" applyNumberFormat="1" applyFont="1" applyFill="1" applyBorder="1" applyAlignment="1">
      <alignment horizontal="left" vertical="center"/>
    </xf>
    <xf numFmtId="168" fontId="29" fillId="12" borderId="55" xfId="3" applyNumberFormat="1" applyFont="1" applyFill="1" applyBorder="1" applyAlignment="1">
      <alignment horizontal="left" vertical="center"/>
    </xf>
    <xf numFmtId="165" fontId="30" fillId="0" borderId="0" xfId="3" applyFont="1" applyAlignment="1">
      <alignment vertical="center"/>
    </xf>
    <xf numFmtId="168" fontId="31" fillId="0" borderId="57" xfId="3" applyNumberFormat="1" applyFont="1" applyBorder="1" applyAlignment="1">
      <alignment horizontal="left" vertical="center"/>
    </xf>
    <xf numFmtId="165" fontId="31" fillId="0" borderId="58" xfId="3" applyFont="1" applyBorder="1" applyAlignment="1">
      <alignment horizontal="left" vertical="center" wrapText="1"/>
    </xf>
    <xf numFmtId="165" fontId="34" fillId="0" borderId="60" xfId="3" applyFont="1" applyBorder="1" applyAlignment="1">
      <alignment vertical="center"/>
    </xf>
    <xf numFmtId="168" fontId="31" fillId="0" borderId="57" xfId="3" applyNumberFormat="1" applyFont="1" applyBorder="1" applyAlignment="1">
      <alignment horizontal="center" vertical="center"/>
    </xf>
    <xf numFmtId="165" fontId="31" fillId="0" borderId="57" xfId="3" applyFont="1" applyBorder="1" applyAlignment="1">
      <alignment horizontal="left" vertical="center" wrapText="1"/>
    </xf>
    <xf numFmtId="165" fontId="34" fillId="0" borderId="59" xfId="3" applyFont="1" applyBorder="1" applyAlignment="1">
      <alignment vertical="center"/>
    </xf>
    <xf numFmtId="168" fontId="32" fillId="0" borderId="60" xfId="3" applyNumberFormat="1" applyFont="1" applyBorder="1" applyAlignment="1">
      <alignment horizontal="left" vertical="center"/>
    </xf>
    <xf numFmtId="165" fontId="28" fillId="0" borderId="56" xfId="3" applyFont="1" applyBorder="1" applyAlignment="1">
      <alignment vertical="center"/>
    </xf>
    <xf numFmtId="168" fontId="32" fillId="0" borderId="58" xfId="3" applyNumberFormat="1" applyFont="1" applyBorder="1" applyAlignment="1">
      <alignment horizontal="left" vertical="center"/>
    </xf>
    <xf numFmtId="165" fontId="28" fillId="0" borderId="61" xfId="3" applyFont="1" applyBorder="1" applyAlignment="1">
      <alignment horizontal="left" vertical="center"/>
    </xf>
    <xf numFmtId="165" fontId="32" fillId="0" borderId="0" xfId="3" applyFont="1" applyAlignment="1">
      <alignment vertical="center"/>
    </xf>
    <xf numFmtId="168" fontId="29" fillId="12" borderId="57" xfId="3" applyNumberFormat="1" applyFont="1" applyFill="1" applyBorder="1" applyAlignment="1">
      <alignment horizontal="left" vertical="center"/>
    </xf>
    <xf numFmtId="165" fontId="30" fillId="13" borderId="57" xfId="3" applyFont="1" applyFill="1" applyBorder="1" applyAlignment="1">
      <alignment vertical="center"/>
    </xf>
    <xf numFmtId="49" fontId="30" fillId="12" borderId="57" xfId="3" applyNumberFormat="1" applyFont="1" applyFill="1" applyBorder="1" applyAlignment="1">
      <alignment horizontal="left" vertical="center" wrapText="1"/>
    </xf>
    <xf numFmtId="49" fontId="30" fillId="12" borderId="57" xfId="3" applyNumberFormat="1" applyFont="1" applyFill="1" applyBorder="1" applyAlignment="1">
      <alignment horizontal="center" vertical="center"/>
    </xf>
    <xf numFmtId="165" fontId="31" fillId="0" borderId="57" xfId="3" applyFont="1" applyBorder="1" applyAlignment="1">
      <alignment horizontal="center" vertical="center" wrapText="1"/>
    </xf>
    <xf numFmtId="168" fontId="28" fillId="0" borderId="57" xfId="3" applyNumberFormat="1" applyFont="1" applyBorder="1" applyAlignment="1">
      <alignment vertical="center"/>
    </xf>
    <xf numFmtId="168" fontId="32" fillId="0" borderId="57" xfId="3" applyNumberFormat="1" applyFont="1" applyBorder="1" applyAlignment="1">
      <alignment horizontal="left" vertical="center" wrapText="1"/>
    </xf>
    <xf numFmtId="165" fontId="31" fillId="0" borderId="57" xfId="3" applyFont="1" applyBorder="1" applyAlignment="1">
      <alignment horizontal="left" vertical="center"/>
    </xf>
    <xf numFmtId="168" fontId="31" fillId="0" borderId="57" xfId="3" applyNumberFormat="1" applyFont="1" applyBorder="1" applyAlignment="1">
      <alignment horizontal="center" vertical="center" wrapText="1"/>
    </xf>
    <xf numFmtId="165" fontId="32" fillId="0" borderId="57" xfId="3" applyFont="1" applyBorder="1" applyAlignment="1">
      <alignment horizontal="left" vertical="center" wrapText="1"/>
    </xf>
    <xf numFmtId="165" fontId="28" fillId="0" borderId="58" xfId="3" applyFont="1" applyBorder="1" applyAlignment="1">
      <alignment vertical="center"/>
    </xf>
    <xf numFmtId="168" fontId="28" fillId="0" borderId="54" xfId="3" applyNumberFormat="1" applyFont="1" applyBorder="1" applyAlignment="1">
      <alignment vertical="center"/>
    </xf>
    <xf numFmtId="168" fontId="31" fillId="0" borderId="63" xfId="3" applyNumberFormat="1" applyFont="1" applyBorder="1" applyAlignment="1">
      <alignment horizontal="left" vertical="center"/>
    </xf>
    <xf numFmtId="168" fontId="31" fillId="0" borderId="61" xfId="3" applyNumberFormat="1" applyFont="1" applyBorder="1" applyAlignment="1">
      <alignment horizontal="left" vertical="center"/>
    </xf>
    <xf numFmtId="165" fontId="31" fillId="0" borderId="61" xfId="3" applyFont="1" applyBorder="1" applyAlignment="1">
      <alignment horizontal="left" vertical="center" wrapText="1"/>
    </xf>
    <xf numFmtId="167" fontId="31" fillId="0" borderId="61" xfId="3" applyNumberFormat="1" applyFont="1" applyBorder="1" applyAlignment="1">
      <alignment horizontal="center" vertical="center"/>
    </xf>
    <xf numFmtId="165" fontId="31" fillId="0" borderId="61" xfId="3" applyFont="1" applyBorder="1" applyAlignment="1">
      <alignment horizontal="center" vertical="center"/>
    </xf>
    <xf numFmtId="167" fontId="31" fillId="0" borderId="62" xfId="3" applyNumberFormat="1" applyFont="1" applyBorder="1" applyAlignment="1">
      <alignment horizontal="center" vertical="center"/>
    </xf>
    <xf numFmtId="165" fontId="29" fillId="12" borderId="54" xfId="3" applyFont="1" applyFill="1" applyBorder="1" applyAlignment="1">
      <alignment horizontal="left" vertical="center" wrapText="1"/>
    </xf>
    <xf numFmtId="167" fontId="29" fillId="12" borderId="54" xfId="3" applyNumberFormat="1" applyFont="1" applyFill="1" applyBorder="1" applyAlignment="1">
      <alignment horizontal="center" vertical="center"/>
    </xf>
    <xf numFmtId="165" fontId="29" fillId="12" borderId="54" xfId="3" applyFont="1" applyFill="1" applyBorder="1" applyAlignment="1">
      <alignment horizontal="center" vertical="center"/>
    </xf>
    <xf numFmtId="165" fontId="29" fillId="12" borderId="55" xfId="3" applyFont="1" applyFill="1" applyBorder="1" applyAlignment="1">
      <alignment horizontal="center" vertical="center"/>
    </xf>
    <xf numFmtId="168" fontId="31" fillId="0" borderId="64" xfId="3" applyNumberFormat="1" applyFont="1" applyBorder="1" applyAlignment="1">
      <alignment horizontal="left" vertical="center"/>
    </xf>
    <xf numFmtId="165" fontId="31" fillId="0" borderId="51" xfId="3" applyFont="1" applyBorder="1" applyAlignment="1">
      <alignment horizontal="center" vertical="center" wrapText="1"/>
    </xf>
    <xf numFmtId="167" fontId="31" fillId="0" borderId="59" xfId="3" applyNumberFormat="1" applyFont="1" applyBorder="1" applyAlignment="1">
      <alignment horizontal="center" vertical="center"/>
    </xf>
    <xf numFmtId="165" fontId="31" fillId="0" borderId="59" xfId="3" applyFont="1" applyBorder="1" applyAlignment="1">
      <alignment horizontal="center" vertical="center"/>
    </xf>
    <xf numFmtId="168" fontId="33" fillId="0" borderId="54" xfId="3" applyNumberFormat="1" applyFont="1" applyBorder="1" applyAlignment="1">
      <alignment horizontal="left" vertical="center" wrapText="1"/>
    </xf>
    <xf numFmtId="168" fontId="33" fillId="0" borderId="54" xfId="3" applyNumberFormat="1" applyFont="1" applyBorder="1" applyAlignment="1">
      <alignment horizontal="left" vertical="center"/>
    </xf>
    <xf numFmtId="165" fontId="33" fillId="0" borderId="54" xfId="3" applyFont="1" applyBorder="1" applyAlignment="1">
      <alignment horizontal="left" vertical="center" wrapText="1"/>
    </xf>
    <xf numFmtId="167" fontId="33" fillId="0" borderId="54" xfId="3" applyNumberFormat="1" applyFont="1" applyBorder="1" applyAlignment="1">
      <alignment horizontal="left" vertical="center"/>
    </xf>
    <xf numFmtId="165" fontId="33" fillId="0" borderId="58" xfId="3" applyFont="1" applyBorder="1" applyAlignment="1">
      <alignment vertical="center" wrapText="1"/>
    </xf>
    <xf numFmtId="168" fontId="31" fillId="0" borderId="0" xfId="3" applyNumberFormat="1" applyFont="1" applyAlignment="1">
      <alignment horizontal="left" vertical="center"/>
    </xf>
    <xf numFmtId="167" fontId="31" fillId="0" borderId="0" xfId="3" applyNumberFormat="1" applyFont="1" applyAlignment="1">
      <alignment horizontal="center" vertical="center"/>
    </xf>
    <xf numFmtId="165" fontId="31" fillId="0" borderId="0" xfId="3" applyFont="1" applyAlignment="1">
      <alignment horizontal="center" vertical="center"/>
    </xf>
    <xf numFmtId="1" fontId="36" fillId="0" borderId="17" xfId="0" applyNumberFormat="1" applyFont="1" applyFill="1" applyBorder="1" applyAlignment="1">
      <alignment horizontal="center" vertical="center"/>
    </xf>
    <xf numFmtId="1" fontId="36" fillId="0" borderId="17" xfId="0" applyNumberFormat="1" applyFont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vertical="center" wrapText="1"/>
    </xf>
    <xf numFmtId="4" fontId="37" fillId="2" borderId="1" xfId="0" applyNumberFormat="1" applyFont="1" applyFill="1" applyBorder="1" applyAlignment="1">
      <alignment horizontal="center" vertical="center" wrapText="1"/>
    </xf>
    <xf numFmtId="4" fontId="37" fillId="2" borderId="1" xfId="0" applyNumberFormat="1" applyFont="1" applyFill="1" applyBorder="1" applyAlignment="1">
      <alignment horizontal="center" vertical="center"/>
    </xf>
    <xf numFmtId="4" fontId="37" fillId="0" borderId="1" xfId="0" applyNumberFormat="1" applyFont="1" applyFill="1" applyBorder="1" applyAlignment="1">
      <alignment horizontal="center" vertical="center" wrapText="1"/>
    </xf>
    <xf numFmtId="4" fontId="38" fillId="0" borderId="1" xfId="0" applyNumberFormat="1" applyFont="1" applyFill="1" applyBorder="1" applyAlignment="1">
      <alignment horizontal="center" vertical="center"/>
    </xf>
    <xf numFmtId="4" fontId="37" fillId="0" borderId="1" xfId="0" applyNumberFormat="1" applyFont="1" applyFill="1" applyBorder="1" applyAlignment="1">
      <alignment horizontal="center" vertical="center"/>
    </xf>
    <xf numFmtId="4" fontId="39" fillId="3" borderId="1" xfId="0" applyNumberFormat="1" applyFont="1" applyFill="1" applyBorder="1" applyAlignment="1">
      <alignment horizontal="center" vertical="center" wrapText="1"/>
    </xf>
    <xf numFmtId="4" fontId="38" fillId="0" borderId="1" xfId="0" applyNumberFormat="1" applyFont="1" applyFill="1" applyBorder="1" applyAlignment="1">
      <alignment horizontal="center" vertical="center" wrapText="1"/>
    </xf>
    <xf numFmtId="4" fontId="39" fillId="2" borderId="1" xfId="0" applyNumberFormat="1" applyFont="1" applyFill="1" applyBorder="1" applyAlignment="1">
      <alignment horizontal="center" vertical="center" wrapText="1"/>
    </xf>
    <xf numFmtId="4" fontId="40" fillId="0" borderId="0" xfId="0" applyNumberFormat="1" applyFont="1" applyFill="1" applyAlignment="1">
      <alignment horizontal="center" vertical="center" wrapText="1"/>
    </xf>
    <xf numFmtId="4" fontId="41" fillId="0" borderId="0" xfId="0" applyNumberFormat="1" applyFont="1" applyFill="1" applyAlignment="1">
      <alignment horizontal="center" vertical="center"/>
    </xf>
    <xf numFmtId="4" fontId="1" fillId="4" borderId="45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7" fontId="25" fillId="11" borderId="52" xfId="3" applyNumberFormat="1" applyFont="1" applyFill="1" applyBorder="1" applyAlignment="1">
      <alignment horizontal="center" vertical="center" wrapText="1"/>
    </xf>
    <xf numFmtId="167" fontId="27" fillId="0" borderId="52" xfId="3" applyNumberFormat="1" applyFont="1" applyBorder="1" applyAlignment="1">
      <alignment horizontal="center" vertical="center" wrapText="1"/>
    </xf>
    <xf numFmtId="165" fontId="28" fillId="0" borderId="54" xfId="3" applyFont="1" applyBorder="1" applyAlignment="1">
      <alignment horizontal="center" vertical="center"/>
    </xf>
    <xf numFmtId="165" fontId="28" fillId="0" borderId="55" xfId="3" applyFont="1" applyBorder="1" applyAlignment="1">
      <alignment horizontal="center" vertical="center"/>
    </xf>
    <xf numFmtId="165" fontId="28" fillId="0" borderId="57" xfId="3" applyFont="1" applyBorder="1" applyAlignment="1">
      <alignment horizontal="center" vertical="center"/>
    </xf>
    <xf numFmtId="165" fontId="28" fillId="0" borderId="57" xfId="3" applyFont="1" applyFill="1" applyBorder="1" applyAlignment="1">
      <alignment horizontal="center" vertical="center"/>
    </xf>
    <xf numFmtId="165" fontId="31" fillId="0" borderId="55" xfId="3" applyFont="1" applyFill="1" applyBorder="1" applyAlignment="1">
      <alignment horizontal="center" vertical="center"/>
    </xf>
    <xf numFmtId="168" fontId="29" fillId="12" borderId="54" xfId="3" applyNumberFormat="1" applyFont="1" applyFill="1" applyBorder="1" applyAlignment="1">
      <alignment horizontal="center" vertical="center"/>
    </xf>
    <xf numFmtId="165" fontId="31" fillId="0" borderId="60" xfId="3" applyFont="1" applyBorder="1" applyAlignment="1">
      <alignment horizontal="center" vertical="center"/>
    </xf>
    <xf numFmtId="165" fontId="31" fillId="0" borderId="57" xfId="3" applyFont="1" applyFill="1" applyBorder="1" applyAlignment="1">
      <alignment horizontal="center" vertical="center"/>
    </xf>
    <xf numFmtId="165" fontId="31" fillId="0" borderId="58" xfId="3" applyFont="1" applyBorder="1" applyAlignment="1">
      <alignment horizontal="center" vertical="center"/>
    </xf>
    <xf numFmtId="165" fontId="31" fillId="0" borderId="55" xfId="3" applyFont="1" applyBorder="1" applyAlignment="1">
      <alignment horizontal="center" vertical="center"/>
    </xf>
    <xf numFmtId="165" fontId="28" fillId="0" borderId="52" xfId="3" applyFont="1" applyBorder="1" applyAlignment="1">
      <alignment horizontal="center" vertical="center"/>
    </xf>
    <xf numFmtId="165" fontId="28" fillId="0" borderId="55" xfId="3" applyFont="1" applyFill="1" applyBorder="1" applyAlignment="1">
      <alignment horizontal="center" vertical="center"/>
    </xf>
    <xf numFmtId="165" fontId="28" fillId="0" borderId="61" xfId="3" applyFont="1" applyBorder="1" applyAlignment="1">
      <alignment horizontal="center" vertical="center"/>
    </xf>
    <xf numFmtId="165" fontId="28" fillId="0" borderId="62" xfId="3" applyFont="1" applyFill="1" applyBorder="1" applyAlignment="1">
      <alignment horizontal="center" vertical="center"/>
    </xf>
    <xf numFmtId="165" fontId="31" fillId="0" borderId="0" xfId="3" applyFont="1" applyFill="1" applyAlignment="1">
      <alignment horizontal="center" vertical="center"/>
    </xf>
    <xf numFmtId="4" fontId="1" fillId="4" borderId="4" xfId="0" applyNumberFormat="1" applyFont="1" applyFill="1" applyBorder="1" applyAlignment="1">
      <alignment horizontal="center" vertical="center" wrapText="1"/>
    </xf>
    <xf numFmtId="4" fontId="11" fillId="4" borderId="4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14" fillId="0" borderId="10" xfId="0" applyNumberFormat="1" applyFont="1" applyFill="1" applyBorder="1" applyAlignment="1">
      <alignment horizontal="center" vertical="center" wrapText="1"/>
    </xf>
    <xf numFmtId="4" fontId="12" fillId="7" borderId="10" xfId="0" applyNumberFormat="1" applyFont="1" applyFill="1" applyBorder="1" applyAlignment="1">
      <alignment horizontal="center" vertical="center"/>
    </xf>
    <xf numFmtId="4" fontId="12" fillId="7" borderId="2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" fontId="12" fillId="7" borderId="12" xfId="0" applyNumberFormat="1" applyFont="1" applyFill="1" applyBorder="1" applyAlignment="1">
      <alignment horizontal="center" vertical="center"/>
    </xf>
    <xf numFmtId="4" fontId="12" fillId="7" borderId="13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12" fillId="7" borderId="12" xfId="0" applyNumberFormat="1" applyFont="1" applyFill="1" applyBorder="1" applyAlignment="1">
      <alignment horizontal="center" vertical="center"/>
    </xf>
    <xf numFmtId="49" fontId="12" fillId="7" borderId="13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/>
    </xf>
    <xf numFmtId="4" fontId="12" fillId="7" borderId="0" xfId="0" applyNumberFormat="1" applyFont="1" applyFill="1" applyBorder="1" applyAlignment="1">
      <alignment horizontal="center" vertical="center"/>
    </xf>
    <xf numFmtId="4" fontId="12" fillId="7" borderId="8" xfId="0" applyNumberFormat="1" applyFont="1" applyFill="1" applyBorder="1" applyAlignment="1">
      <alignment horizontal="center" vertical="center"/>
    </xf>
    <xf numFmtId="49" fontId="12" fillId="7" borderId="4" xfId="0" applyNumberFormat="1" applyFont="1" applyFill="1" applyBorder="1" applyAlignment="1">
      <alignment horizontal="center" vertical="center"/>
    </xf>
    <xf numFmtId="49" fontId="12" fillId="7" borderId="40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49" fontId="12" fillId="7" borderId="19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1" fontId="12" fillId="7" borderId="23" xfId="0" applyNumberFormat="1" applyFont="1" applyFill="1" applyBorder="1" applyAlignment="1">
      <alignment horizontal="center" vertical="center"/>
    </xf>
    <xf numFmtId="1" fontId="12" fillId="7" borderId="1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11" fillId="4" borderId="18" xfId="0" applyNumberFormat="1" applyFont="1" applyFill="1" applyBorder="1" applyAlignment="1">
      <alignment horizontal="center" vertical="center" wrapText="1"/>
    </xf>
    <xf numFmtId="4" fontId="11" fillId="4" borderId="38" xfId="0" applyNumberFormat="1" applyFont="1" applyFill="1" applyBorder="1" applyAlignment="1">
      <alignment horizontal="center" vertical="center" wrapText="1"/>
    </xf>
    <xf numFmtId="1" fontId="12" fillId="9" borderId="4" xfId="0" applyNumberFormat="1" applyFont="1" applyFill="1" applyBorder="1" applyAlignment="1">
      <alignment horizontal="center" vertical="center" wrapText="1"/>
    </xf>
    <xf numFmtId="1" fontId="12" fillId="9" borderId="19" xfId="0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164" fontId="6" fillId="0" borderId="28" xfId="0" applyNumberFormat="1" applyFont="1" applyFill="1" applyBorder="1" applyAlignment="1">
      <alignment horizontal="center" vertical="center"/>
    </xf>
    <xf numFmtId="1" fontId="12" fillId="7" borderId="23" xfId="0" applyNumberFormat="1" applyFont="1" applyFill="1" applyBorder="1" applyAlignment="1">
      <alignment horizontal="center" vertical="center" wrapText="1"/>
    </xf>
    <xf numFmtId="1" fontId="12" fillId="7" borderId="16" xfId="0" applyNumberFormat="1" applyFont="1" applyFill="1" applyBorder="1" applyAlignment="1">
      <alignment horizontal="center" vertical="center" wrapText="1"/>
    </xf>
    <xf numFmtId="1" fontId="12" fillId="7" borderId="32" xfId="0" applyNumberFormat="1" applyFont="1" applyFill="1" applyBorder="1" applyAlignment="1">
      <alignment horizontal="center" vertical="center" wrapText="1"/>
    </xf>
    <xf numFmtId="1" fontId="12" fillId="7" borderId="33" xfId="0" applyNumberFormat="1" applyFont="1" applyFill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/>
    </xf>
    <xf numFmtId="164" fontId="6" fillId="0" borderId="24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/>
    </xf>
    <xf numFmtId="0" fontId="12" fillId="7" borderId="40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" fontId="11" fillId="4" borderId="10" xfId="0" applyNumberFormat="1" applyFont="1" applyFill="1" applyBorder="1" applyAlignment="1">
      <alignment horizontal="center" vertical="center" wrapText="1"/>
    </xf>
    <xf numFmtId="4" fontId="11" fillId="4" borderId="20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164" fontId="12" fillId="8" borderId="13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3" fillId="8" borderId="23" xfId="0" applyFont="1" applyFill="1" applyBorder="1" applyAlignment="1">
      <alignment horizontal="center" vertical="center"/>
    </xf>
    <xf numFmtId="0" fontId="13" fillId="8" borderId="16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9" fontId="42" fillId="2" borderId="1" xfId="0" applyNumberFormat="1" applyFont="1" applyFill="1" applyBorder="1" applyAlignment="1">
      <alignment horizontal="center" vertical="center"/>
    </xf>
    <xf numFmtId="169" fontId="42" fillId="0" borderId="1" xfId="0" applyNumberFormat="1" applyFont="1" applyFill="1" applyBorder="1" applyAlignment="1">
      <alignment horizontal="center" vertical="center" wrapText="1"/>
    </xf>
    <xf numFmtId="169" fontId="42" fillId="0" borderId="1" xfId="0" applyNumberFormat="1" applyFont="1" applyFill="1" applyBorder="1" applyAlignment="1">
      <alignment horizontal="center" vertical="center"/>
    </xf>
    <xf numFmtId="169" fontId="43" fillId="3" borderId="1" xfId="0" applyNumberFormat="1" applyFont="1" applyFill="1" applyBorder="1" applyAlignment="1">
      <alignment horizontal="center" vertical="center" wrapText="1"/>
    </xf>
    <xf numFmtId="169" fontId="43" fillId="2" borderId="1" xfId="0" applyNumberFormat="1" applyFont="1" applyFill="1" applyBorder="1" applyAlignment="1">
      <alignment horizontal="center" vertical="center" wrapText="1"/>
    </xf>
    <xf numFmtId="169" fontId="44" fillId="0" borderId="0" xfId="0" applyNumberFormat="1" applyFont="1" applyFill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4" fontId="6" fillId="0" borderId="29" xfId="0" applyNumberFormat="1" applyFont="1" applyFill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</cellXfs>
  <cellStyles count="8">
    <cellStyle name="Excel Built-in Normal" xfId="3"/>
    <cellStyle name="Heading" xfId="4"/>
    <cellStyle name="Heading1" xfId="5"/>
    <cellStyle name="Normalny" xfId="0" builtinId="0"/>
    <cellStyle name="Normalny 2" xfId="2"/>
    <cellStyle name="Normalny 3" xfId="1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png"/><Relationship Id="rId3" Type="http://schemas.openxmlformats.org/officeDocument/2006/relationships/image" Target="../media/image14.png"/><Relationship Id="rId7" Type="http://schemas.openxmlformats.org/officeDocument/2006/relationships/image" Target="../media/image18.jpe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6" Type="http://schemas.openxmlformats.org/officeDocument/2006/relationships/image" Target="../media/image17.png"/><Relationship Id="rId5" Type="http://schemas.openxmlformats.org/officeDocument/2006/relationships/image" Target="../media/image16.png"/><Relationship Id="rId4" Type="http://schemas.openxmlformats.org/officeDocument/2006/relationships/image" Target="../media/image15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7.emf"/><Relationship Id="rId3" Type="http://schemas.openxmlformats.org/officeDocument/2006/relationships/image" Target="../media/image22.png"/><Relationship Id="rId7" Type="http://schemas.openxmlformats.org/officeDocument/2006/relationships/image" Target="../media/image26.emf"/><Relationship Id="rId2" Type="http://schemas.openxmlformats.org/officeDocument/2006/relationships/image" Target="../media/image21.png"/><Relationship Id="rId1" Type="http://schemas.openxmlformats.org/officeDocument/2006/relationships/image" Target="../media/image20.png"/><Relationship Id="rId6" Type="http://schemas.openxmlformats.org/officeDocument/2006/relationships/image" Target="../media/image25.png"/><Relationship Id="rId5" Type="http://schemas.openxmlformats.org/officeDocument/2006/relationships/image" Target="../media/image24.png"/><Relationship Id="rId4" Type="http://schemas.openxmlformats.org/officeDocument/2006/relationships/image" Target="../media/image23.png"/><Relationship Id="rId9" Type="http://schemas.openxmlformats.org/officeDocument/2006/relationships/image" Target="../media/image28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43</xdr:row>
      <xdr:rowOff>95250</xdr:rowOff>
    </xdr:from>
    <xdr:to>
      <xdr:col>0</xdr:col>
      <xdr:colOff>714375</xdr:colOff>
      <xdr:row>47</xdr:row>
      <xdr:rowOff>76932</xdr:rowOff>
    </xdr:to>
    <xdr:pic>
      <xdr:nvPicPr>
        <xdr:cNvPr id="2" name="Picture 7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7010400"/>
          <a:ext cx="542924" cy="6770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762000</xdr:colOff>
      <xdr:row>6</xdr:row>
      <xdr:rowOff>133350</xdr:rowOff>
    </xdr:to>
    <xdr:pic>
      <xdr:nvPicPr>
        <xdr:cNvPr id="5" name="Obraz 4" descr="Podgrzewacz przepływowy podgrzewacz wody Kospel EPS2 Twister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76200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66675</xdr:colOff>
      <xdr:row>8</xdr:row>
      <xdr:rowOff>95250</xdr:rowOff>
    </xdr:from>
    <xdr:to>
      <xdr:col>0</xdr:col>
      <xdr:colOff>819150</xdr:colOff>
      <xdr:row>12</xdr:row>
      <xdr:rowOff>19050</xdr:rowOff>
    </xdr:to>
    <xdr:pic>
      <xdr:nvPicPr>
        <xdr:cNvPr id="6" name="Obraz 5" descr="Elektryczny podgrzewacz przepływowy wody EPS2 Prister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52550"/>
          <a:ext cx="752475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66675</xdr:colOff>
      <xdr:row>13</xdr:row>
      <xdr:rowOff>152400</xdr:rowOff>
    </xdr:from>
    <xdr:to>
      <xdr:col>0</xdr:col>
      <xdr:colOff>790575</xdr:colOff>
      <xdr:row>18</xdr:row>
      <xdr:rowOff>95250</xdr:rowOff>
    </xdr:to>
    <xdr:pic>
      <xdr:nvPicPr>
        <xdr:cNvPr id="7" name="Obraz 6" descr="Elektryczny przepływowy podgrzewacz wody EPO2 Amicus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466975"/>
          <a:ext cx="723900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66676</xdr:colOff>
      <xdr:row>29</xdr:row>
      <xdr:rowOff>342900</xdr:rowOff>
    </xdr:from>
    <xdr:to>
      <xdr:col>0</xdr:col>
      <xdr:colOff>790576</xdr:colOff>
      <xdr:row>35</xdr:row>
      <xdr:rowOff>95250</xdr:rowOff>
    </xdr:to>
    <xdr:pic>
      <xdr:nvPicPr>
        <xdr:cNvPr id="10" name="Obraz 9" descr="Electric instantaneous water heater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6791325"/>
          <a:ext cx="723900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37</xdr:row>
      <xdr:rowOff>161925</xdr:rowOff>
    </xdr:from>
    <xdr:to>
      <xdr:col>0</xdr:col>
      <xdr:colOff>809625</xdr:colOff>
      <xdr:row>42</xdr:row>
      <xdr:rowOff>123825</xdr:rowOff>
    </xdr:to>
    <xdr:pic>
      <xdr:nvPicPr>
        <xdr:cNvPr id="11" name="Obraz 10" descr="Electric instantaneous water heater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972425"/>
          <a:ext cx="771525" cy="771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95250</xdr:colOff>
      <xdr:row>21</xdr:row>
      <xdr:rowOff>104775</xdr:rowOff>
    </xdr:from>
    <xdr:to>
      <xdr:col>0</xdr:col>
      <xdr:colOff>723900</xdr:colOff>
      <xdr:row>26</xdr:row>
      <xdr:rowOff>0</xdr:rowOff>
    </xdr:to>
    <xdr:pic>
      <xdr:nvPicPr>
        <xdr:cNvPr id="12" name="Obraz 11" descr="Elektryczny przepływowy podgrzewacz wody Kospel EPO Amicus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676650"/>
          <a:ext cx="628650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51</xdr:row>
      <xdr:rowOff>0</xdr:rowOff>
    </xdr:from>
    <xdr:to>
      <xdr:col>0</xdr:col>
      <xdr:colOff>847725</xdr:colOff>
      <xdr:row>53</xdr:row>
      <xdr:rowOff>247650</xdr:rowOff>
    </xdr:to>
    <xdr:pic>
      <xdr:nvPicPr>
        <xdr:cNvPr id="13" name="Obraz 12" descr="Akcesoria do podgrzewaczy przepływowych wody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573125"/>
          <a:ext cx="819150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0</xdr:rowOff>
    </xdr:from>
    <xdr:to>
      <xdr:col>0</xdr:col>
      <xdr:colOff>800100</xdr:colOff>
      <xdr:row>10</xdr:row>
      <xdr:rowOff>0</xdr:rowOff>
    </xdr:to>
    <xdr:pic>
      <xdr:nvPicPr>
        <xdr:cNvPr id="2" name="Picture 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43050"/>
          <a:ext cx="7429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47625</xdr:colOff>
      <xdr:row>4</xdr:row>
      <xdr:rowOff>28575</xdr:rowOff>
    </xdr:from>
    <xdr:to>
      <xdr:col>0</xdr:col>
      <xdr:colOff>812884</xdr:colOff>
      <xdr:row>8</xdr:row>
      <xdr:rowOff>85725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762000"/>
          <a:ext cx="765259" cy="81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94</xdr:row>
          <xdr:rowOff>57150</xdr:rowOff>
        </xdr:from>
        <xdr:to>
          <xdr:col>0</xdr:col>
          <xdr:colOff>714375</xdr:colOff>
          <xdr:row>99</xdr:row>
          <xdr:rowOff>38100</xdr:rowOff>
        </xdr:to>
        <xdr:sp macro="" textlink="">
          <xdr:nvSpPr>
            <xdr:cNvPr id="4097" name="Picture 68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171450</xdr:colOff>
      <xdr:row>9</xdr:row>
      <xdr:rowOff>57150</xdr:rowOff>
    </xdr:from>
    <xdr:to>
      <xdr:col>0</xdr:col>
      <xdr:colOff>571500</xdr:colOff>
      <xdr:row>15</xdr:row>
      <xdr:rowOff>66675</xdr:rowOff>
    </xdr:to>
    <xdr:pic>
      <xdr:nvPicPr>
        <xdr:cNvPr id="3" name="Picture 104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801350"/>
          <a:ext cx="400050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238125</xdr:colOff>
      <xdr:row>30</xdr:row>
      <xdr:rowOff>161925</xdr:rowOff>
    </xdr:from>
    <xdr:to>
      <xdr:col>0</xdr:col>
      <xdr:colOff>647700</xdr:colOff>
      <xdr:row>37</xdr:row>
      <xdr:rowOff>0</xdr:rowOff>
    </xdr:to>
    <xdr:pic>
      <xdr:nvPicPr>
        <xdr:cNvPr id="4" name="Picture 106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963650"/>
          <a:ext cx="409575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209550</xdr:colOff>
      <xdr:row>39</xdr:row>
      <xdr:rowOff>38100</xdr:rowOff>
    </xdr:from>
    <xdr:to>
      <xdr:col>0</xdr:col>
      <xdr:colOff>619125</xdr:colOff>
      <xdr:row>45</xdr:row>
      <xdr:rowOff>142874</xdr:rowOff>
    </xdr:to>
    <xdr:pic>
      <xdr:nvPicPr>
        <xdr:cNvPr id="5" name="Picture 106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248650"/>
          <a:ext cx="409575" cy="10191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133350</xdr:colOff>
      <xdr:row>74</xdr:row>
      <xdr:rowOff>66675</xdr:rowOff>
    </xdr:from>
    <xdr:to>
      <xdr:col>0</xdr:col>
      <xdr:colOff>752475</xdr:colOff>
      <xdr:row>78</xdr:row>
      <xdr:rowOff>97420</xdr:rowOff>
    </xdr:to>
    <xdr:pic>
      <xdr:nvPicPr>
        <xdr:cNvPr id="7" name="Picture 75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6317575"/>
          <a:ext cx="619125" cy="6974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142875</xdr:colOff>
      <xdr:row>87</xdr:row>
      <xdr:rowOff>115114</xdr:rowOff>
    </xdr:from>
    <xdr:to>
      <xdr:col>0</xdr:col>
      <xdr:colOff>752475</xdr:colOff>
      <xdr:row>89</xdr:row>
      <xdr:rowOff>142801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2875" y="16155214"/>
          <a:ext cx="609600" cy="313437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81</xdr:row>
      <xdr:rowOff>0</xdr:rowOff>
    </xdr:from>
    <xdr:to>
      <xdr:col>0</xdr:col>
      <xdr:colOff>742950</xdr:colOff>
      <xdr:row>83</xdr:row>
      <xdr:rowOff>9525</xdr:rowOff>
    </xdr:to>
    <xdr:pic>
      <xdr:nvPicPr>
        <xdr:cNvPr id="11" name="Obraz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2875" y="14354175"/>
          <a:ext cx="600075" cy="295275"/>
        </a:xfrm>
        <a:prstGeom prst="rect">
          <a:avLst/>
        </a:prstGeom>
      </xdr:spPr>
    </xdr:pic>
    <xdr:clientData/>
  </xdr:twoCellAnchor>
  <xdr:twoCellAnchor editAs="oneCell">
    <xdr:from>
      <xdr:col>0</xdr:col>
      <xdr:colOff>110379</xdr:colOff>
      <xdr:row>25</xdr:row>
      <xdr:rowOff>85725</xdr:rowOff>
    </xdr:from>
    <xdr:to>
      <xdr:col>0</xdr:col>
      <xdr:colOff>697567</xdr:colOff>
      <xdr:row>29</xdr:row>
      <xdr:rowOff>93889</xdr:rowOff>
    </xdr:to>
    <xdr:pic>
      <xdr:nvPicPr>
        <xdr:cNvPr id="13" name="Obraz 12" descr="SP-180 produktowy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79" y="4438650"/>
          <a:ext cx="587188" cy="713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69</xdr:row>
      <xdr:rowOff>57150</xdr:rowOff>
    </xdr:from>
    <xdr:to>
      <xdr:col>0</xdr:col>
      <xdr:colOff>762000</xdr:colOff>
      <xdr:row>72</xdr:row>
      <xdr:rowOff>125995</xdr:rowOff>
    </xdr:to>
    <xdr:pic>
      <xdr:nvPicPr>
        <xdr:cNvPr id="14" name="Picture 75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5393650"/>
          <a:ext cx="619125" cy="6974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152401</xdr:colOff>
      <xdr:row>21</xdr:row>
      <xdr:rowOff>180975</xdr:rowOff>
    </xdr:from>
    <xdr:to>
      <xdr:col>0</xdr:col>
      <xdr:colOff>779773</xdr:colOff>
      <xdr:row>24</xdr:row>
      <xdr:rowOff>171451</xdr:rowOff>
    </xdr:to>
    <xdr:pic>
      <xdr:nvPicPr>
        <xdr:cNvPr id="19" name="Obraz 18" descr="http://www.kospel.pl/images/produkty/wymienniki/SWK-484x449x.jpg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781050"/>
          <a:ext cx="627372" cy="676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95250</xdr:colOff>
      <xdr:row>62</xdr:row>
      <xdr:rowOff>9525</xdr:rowOff>
    </xdr:from>
    <xdr:ext cx="619125" cy="697495"/>
    <xdr:pic>
      <xdr:nvPicPr>
        <xdr:cNvPr id="20" name="Picture 75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4203025"/>
          <a:ext cx="619125" cy="6974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0</xdr:col>
      <xdr:colOff>95250</xdr:colOff>
      <xdr:row>53</xdr:row>
      <xdr:rowOff>66675</xdr:rowOff>
    </xdr:from>
    <xdr:ext cx="619125" cy="697495"/>
    <xdr:pic>
      <xdr:nvPicPr>
        <xdr:cNvPr id="21" name="Picture 75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774275"/>
          <a:ext cx="619125" cy="6974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0</xdr:col>
      <xdr:colOff>47625</xdr:colOff>
      <xdr:row>2</xdr:row>
      <xdr:rowOff>133350</xdr:rowOff>
    </xdr:from>
    <xdr:to>
      <xdr:col>0</xdr:col>
      <xdr:colOff>806732</xdr:colOff>
      <xdr:row>6</xdr:row>
      <xdr:rowOff>161925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625" y="476250"/>
          <a:ext cx="759107" cy="819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32</xdr:row>
      <xdr:rowOff>19051</xdr:rowOff>
    </xdr:from>
    <xdr:to>
      <xdr:col>0</xdr:col>
      <xdr:colOff>650155</xdr:colOff>
      <xdr:row>36</xdr:row>
      <xdr:rowOff>95251</xdr:rowOff>
    </xdr:to>
    <xdr:pic>
      <xdr:nvPicPr>
        <xdr:cNvPr id="2" name="Picture 1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695951"/>
          <a:ext cx="37393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294148</xdr:colOff>
      <xdr:row>39</xdr:row>
      <xdr:rowOff>142876</xdr:rowOff>
    </xdr:from>
    <xdr:to>
      <xdr:col>0</xdr:col>
      <xdr:colOff>657225</xdr:colOff>
      <xdr:row>44</xdr:row>
      <xdr:rowOff>8637</xdr:rowOff>
    </xdr:to>
    <xdr:pic>
      <xdr:nvPicPr>
        <xdr:cNvPr id="3" name="Picture 11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148" y="6819901"/>
          <a:ext cx="363077" cy="63728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142875</xdr:colOff>
      <xdr:row>50</xdr:row>
      <xdr:rowOff>342900</xdr:rowOff>
    </xdr:from>
    <xdr:to>
      <xdr:col>0</xdr:col>
      <xdr:colOff>778552</xdr:colOff>
      <xdr:row>51</xdr:row>
      <xdr:rowOff>285750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5" y="8848725"/>
          <a:ext cx="635677" cy="65722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2</xdr:row>
      <xdr:rowOff>95250</xdr:rowOff>
    </xdr:from>
    <xdr:to>
      <xdr:col>0</xdr:col>
      <xdr:colOff>790575</xdr:colOff>
      <xdr:row>6</xdr:row>
      <xdr:rowOff>85725</xdr:rowOff>
    </xdr:to>
    <xdr:pic>
      <xdr:nvPicPr>
        <xdr:cNvPr id="5" name="Obraz 4" descr="Kocioł elektryczny sterowany przez Internet - idealny do fotowoltaiki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95275"/>
          <a:ext cx="65722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</xdr:colOff>
      <xdr:row>14</xdr:row>
      <xdr:rowOff>142875</xdr:rowOff>
    </xdr:from>
    <xdr:to>
      <xdr:col>0</xdr:col>
      <xdr:colOff>752475</xdr:colOff>
      <xdr:row>18</xdr:row>
      <xdr:rowOff>114300</xdr:rowOff>
    </xdr:to>
    <xdr:pic>
      <xdr:nvPicPr>
        <xdr:cNvPr id="6" name="Obraz 5" descr="Kocioł elektryczny Kospel EKCO.LN3 - idealny do fotowoltaiki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81250"/>
          <a:ext cx="676275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</xdr:colOff>
      <xdr:row>20</xdr:row>
      <xdr:rowOff>152400</xdr:rowOff>
    </xdr:from>
    <xdr:to>
      <xdr:col>0</xdr:col>
      <xdr:colOff>752475</xdr:colOff>
      <xdr:row>24</xdr:row>
      <xdr:rowOff>161925</xdr:rowOff>
    </xdr:to>
    <xdr:pic>
      <xdr:nvPicPr>
        <xdr:cNvPr id="7" name="Obraz 6" descr="Kocioł elektryczny Kospel EKCO.LN3 - idealny do fotowoltaiki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438525"/>
          <a:ext cx="676275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95250</xdr:colOff>
      <xdr:row>8</xdr:row>
      <xdr:rowOff>104775</xdr:rowOff>
    </xdr:from>
    <xdr:to>
      <xdr:col>0</xdr:col>
      <xdr:colOff>752475</xdr:colOff>
      <xdr:row>12</xdr:row>
      <xdr:rowOff>57150</xdr:rowOff>
    </xdr:to>
    <xdr:pic>
      <xdr:nvPicPr>
        <xdr:cNvPr id="8" name="Obraz 7" descr="Kocioł elektryczny sterowany przez Internet - idealny do fotowoltaiki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19200"/>
          <a:ext cx="65722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66675</xdr:colOff>
      <xdr:row>25</xdr:row>
      <xdr:rowOff>114300</xdr:rowOff>
    </xdr:from>
    <xdr:to>
      <xdr:col>1</xdr:col>
      <xdr:colOff>0</xdr:colOff>
      <xdr:row>29</xdr:row>
      <xdr:rowOff>200025</xdr:rowOff>
    </xdr:to>
    <xdr:pic>
      <xdr:nvPicPr>
        <xdr:cNvPr id="9" name="Obraz 8" descr="Kocioł elektryczny Kospel EKD.M3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543425"/>
          <a:ext cx="790575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48</xdr:row>
      <xdr:rowOff>47625</xdr:rowOff>
    </xdr:from>
    <xdr:to>
      <xdr:col>0</xdr:col>
      <xdr:colOff>828675</xdr:colOff>
      <xdr:row>50</xdr:row>
      <xdr:rowOff>266700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124825"/>
          <a:ext cx="79057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53</xdr:row>
      <xdr:rowOff>0</xdr:rowOff>
    </xdr:from>
    <xdr:to>
      <xdr:col>0</xdr:col>
      <xdr:colOff>762000</xdr:colOff>
      <xdr:row>55</xdr:row>
      <xdr:rowOff>180975</xdr:rowOff>
    </xdr:to>
    <xdr:pic>
      <xdr:nvPicPr>
        <xdr:cNvPr id="11" name="Obraz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963150"/>
          <a:ext cx="6381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51</xdr:row>
      <xdr:rowOff>285750</xdr:rowOff>
    </xdr:from>
    <xdr:to>
      <xdr:col>0</xdr:col>
      <xdr:colOff>762000</xdr:colOff>
      <xdr:row>52</xdr:row>
      <xdr:rowOff>314325</xdr:rowOff>
    </xdr:to>
    <xdr:pic>
      <xdr:nvPicPr>
        <xdr:cNvPr id="12" name="Obraz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05950"/>
          <a:ext cx="60007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133351</xdr:rowOff>
    </xdr:from>
    <xdr:to>
      <xdr:col>1</xdr:col>
      <xdr:colOff>209550</xdr:colOff>
      <xdr:row>3</xdr:row>
      <xdr:rowOff>19051</xdr:rowOff>
    </xdr:to>
    <xdr:pic>
      <xdr:nvPicPr>
        <xdr:cNvPr id="2" name="Obraz 1" descr="Pompa ciepła powietrze-woda do przygotowywania ciepłej wody użytkowej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6"/>
          <a:ext cx="10668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2</xdr:row>
      <xdr:rowOff>114301</xdr:rowOff>
    </xdr:from>
    <xdr:to>
      <xdr:col>0</xdr:col>
      <xdr:colOff>745682</xdr:colOff>
      <xdr:row>4</xdr:row>
      <xdr:rowOff>104775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6" y="533401"/>
          <a:ext cx="621856" cy="428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9"/>
  <sheetViews>
    <sheetView tabSelected="1" workbookViewId="0">
      <selection activeCell="A3" sqref="A3"/>
    </sheetView>
  </sheetViews>
  <sheetFormatPr defaultRowHeight="11.25"/>
  <cols>
    <col min="1" max="1" width="13.85546875" style="31" customWidth="1"/>
    <col min="2" max="2" width="28.5703125" style="32" bestFit="1" customWidth="1"/>
    <col min="3" max="3" width="18.7109375" style="33" bestFit="1" customWidth="1"/>
    <col min="4" max="4" width="49.42578125" style="34" customWidth="1"/>
    <col min="5" max="5" width="13.85546875" style="35" customWidth="1"/>
    <col min="6" max="6" width="13.85546875" style="36" customWidth="1"/>
    <col min="7" max="7" width="4.140625" style="36" customWidth="1"/>
    <col min="8" max="8" width="13.85546875" style="500" customWidth="1"/>
    <col min="9" max="9" width="13.85546875" style="501" customWidth="1"/>
    <col min="10" max="10" width="8.42578125" style="596" customWidth="1"/>
    <col min="11" max="11" width="4.140625" style="36" customWidth="1"/>
    <col min="12" max="12" width="10.28515625" style="364" customWidth="1"/>
    <col min="13" max="13" width="10.28515625" style="365" customWidth="1"/>
    <col min="14" max="16384" width="9.140625" style="15"/>
  </cols>
  <sheetData>
    <row r="1" spans="1:13" s="1" customFormat="1" ht="24" customHeight="1">
      <c r="A1" s="30" t="s">
        <v>0</v>
      </c>
      <c r="B1" s="337"/>
      <c r="C1" s="491"/>
      <c r="D1" s="339"/>
      <c r="E1" s="340"/>
      <c r="F1" s="341"/>
      <c r="G1" s="341"/>
      <c r="H1" s="492"/>
      <c r="I1" s="493"/>
      <c r="J1" s="591"/>
      <c r="K1" s="341"/>
      <c r="L1" s="355"/>
      <c r="M1" s="355"/>
    </row>
    <row r="2" spans="1:13" s="8" customFormat="1" ht="24" customHeight="1">
      <c r="A2" s="2" t="s">
        <v>1</v>
      </c>
      <c r="B2" s="3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/>
      <c r="H2" s="494" t="s">
        <v>550</v>
      </c>
      <c r="I2" s="494" t="s">
        <v>551</v>
      </c>
      <c r="J2" s="592" t="s">
        <v>552</v>
      </c>
      <c r="K2" s="4"/>
      <c r="L2" s="356" t="s">
        <v>507</v>
      </c>
      <c r="M2" s="356" t="s">
        <v>508</v>
      </c>
    </row>
    <row r="3" spans="1:13" ht="24" customHeight="1">
      <c r="A3" s="9">
        <v>5906564180248</v>
      </c>
      <c r="B3" s="10" t="s">
        <v>7</v>
      </c>
      <c r="C3" s="11" t="s">
        <v>8</v>
      </c>
      <c r="D3" s="12" t="s">
        <v>9</v>
      </c>
      <c r="E3" s="14">
        <v>232.52</v>
      </c>
      <c r="F3" s="13">
        <f>E3*1.23</f>
        <v>285.99959999999999</v>
      </c>
      <c r="G3" s="13"/>
      <c r="H3" s="495">
        <v>217.07</v>
      </c>
      <c r="I3" s="496">
        <f>H3*1.23</f>
        <v>266.99610000000001</v>
      </c>
      <c r="J3" s="593">
        <f>E3/H3-1</f>
        <v>7.1175196941078989E-2</v>
      </c>
      <c r="K3" s="13"/>
      <c r="L3" s="357" t="s">
        <v>509</v>
      </c>
      <c r="M3" s="358">
        <v>85161011</v>
      </c>
    </row>
    <row r="4" spans="1:13" ht="24" customHeight="1">
      <c r="A4" s="9">
        <v>5906564180255</v>
      </c>
      <c r="B4" s="10" t="s">
        <v>10</v>
      </c>
      <c r="C4" s="11" t="s">
        <v>11</v>
      </c>
      <c r="D4" s="12" t="s">
        <v>12</v>
      </c>
      <c r="E4" s="14">
        <v>232.52</v>
      </c>
      <c r="F4" s="13">
        <f t="shared" ref="F4:F34" si="0">E4*1.23</f>
        <v>285.99959999999999</v>
      </c>
      <c r="G4" s="13"/>
      <c r="H4" s="495">
        <v>217.07</v>
      </c>
      <c r="I4" s="496">
        <f t="shared" ref="I4:I34" si="1">H4*1.23</f>
        <v>266.99610000000001</v>
      </c>
      <c r="J4" s="593">
        <f t="shared" ref="J4:J34" si="2">E4/H4-1</f>
        <v>7.1175196941078989E-2</v>
      </c>
      <c r="K4" s="13"/>
      <c r="L4" s="357" t="s">
        <v>509</v>
      </c>
      <c r="M4" s="358">
        <v>85161011</v>
      </c>
    </row>
    <row r="5" spans="1:13" ht="24" customHeight="1">
      <c r="A5" s="9">
        <v>5906564180262</v>
      </c>
      <c r="B5" s="10" t="s">
        <v>13</v>
      </c>
      <c r="C5" s="11" t="s">
        <v>14</v>
      </c>
      <c r="D5" s="12" t="s">
        <v>15</v>
      </c>
      <c r="E5" s="14">
        <v>258.37</v>
      </c>
      <c r="F5" s="13">
        <f t="shared" si="0"/>
        <v>317.79509999999999</v>
      </c>
      <c r="G5" s="13"/>
      <c r="H5" s="495">
        <v>241.46</v>
      </c>
      <c r="I5" s="496">
        <f t="shared" si="1"/>
        <v>296.99580000000003</v>
      </c>
      <c r="J5" s="593">
        <f t="shared" si="2"/>
        <v>7.0032303487119973E-2</v>
      </c>
      <c r="K5" s="13"/>
      <c r="L5" s="357" t="s">
        <v>509</v>
      </c>
      <c r="M5" s="358">
        <v>85161011</v>
      </c>
    </row>
    <row r="6" spans="1:13" ht="24" customHeight="1">
      <c r="A6" s="9">
        <v>5906564132186</v>
      </c>
      <c r="B6" s="10" t="s">
        <v>16</v>
      </c>
      <c r="C6" s="11" t="s">
        <v>11</v>
      </c>
      <c r="D6" s="12" t="s">
        <v>17</v>
      </c>
      <c r="E6" s="14">
        <v>319.51</v>
      </c>
      <c r="F6" s="13">
        <f t="shared" si="0"/>
        <v>392.9973</v>
      </c>
      <c r="G6" s="13"/>
      <c r="H6" s="495">
        <v>298.37</v>
      </c>
      <c r="I6" s="496">
        <f t="shared" si="1"/>
        <v>366.99509999999998</v>
      </c>
      <c r="J6" s="593">
        <f t="shared" si="2"/>
        <v>7.0851627174313814E-2</v>
      </c>
      <c r="K6" s="13"/>
      <c r="L6" s="357" t="s">
        <v>509</v>
      </c>
      <c r="M6" s="358">
        <v>85161011</v>
      </c>
    </row>
    <row r="7" spans="1:13" ht="24" customHeight="1">
      <c r="A7" s="9">
        <v>5906564132193</v>
      </c>
      <c r="B7" s="10" t="s">
        <v>18</v>
      </c>
      <c r="C7" s="11" t="s">
        <v>14</v>
      </c>
      <c r="D7" s="12" t="s">
        <v>19</v>
      </c>
      <c r="E7" s="14">
        <v>319.51</v>
      </c>
      <c r="F7" s="13">
        <f t="shared" si="0"/>
        <v>392.9973</v>
      </c>
      <c r="G7" s="13"/>
      <c r="H7" s="495">
        <v>298.37</v>
      </c>
      <c r="I7" s="496">
        <f t="shared" si="1"/>
        <v>366.99509999999998</v>
      </c>
      <c r="J7" s="593">
        <f t="shared" si="2"/>
        <v>7.0851627174313814E-2</v>
      </c>
      <c r="K7" s="13"/>
      <c r="L7" s="357" t="s">
        <v>509</v>
      </c>
      <c r="M7" s="358">
        <v>85161011</v>
      </c>
    </row>
    <row r="8" spans="1:13" ht="24" customHeight="1">
      <c r="A8" s="9">
        <v>5906564031052</v>
      </c>
      <c r="B8" s="10" t="s">
        <v>20</v>
      </c>
      <c r="C8" s="11" t="s">
        <v>8</v>
      </c>
      <c r="D8" s="12" t="s">
        <v>21</v>
      </c>
      <c r="E8" s="14">
        <v>340.65</v>
      </c>
      <c r="F8" s="13">
        <f t="shared" si="0"/>
        <v>418.99949999999995</v>
      </c>
      <c r="G8" s="13"/>
      <c r="H8" s="495">
        <v>324.39</v>
      </c>
      <c r="I8" s="496">
        <f t="shared" si="1"/>
        <v>398.99969999999996</v>
      </c>
      <c r="J8" s="593">
        <f t="shared" si="2"/>
        <v>5.0124849717932074E-2</v>
      </c>
      <c r="K8" s="13"/>
      <c r="L8" s="357" t="s">
        <v>509</v>
      </c>
      <c r="M8" s="358">
        <v>85161011</v>
      </c>
    </row>
    <row r="9" spans="1:13" ht="24" customHeight="1">
      <c r="A9" s="9">
        <v>5906564031069</v>
      </c>
      <c r="B9" s="10" t="s">
        <v>22</v>
      </c>
      <c r="C9" s="11" t="s">
        <v>11</v>
      </c>
      <c r="D9" s="12" t="s">
        <v>23</v>
      </c>
      <c r="E9" s="14">
        <v>340.65</v>
      </c>
      <c r="F9" s="13">
        <f t="shared" si="0"/>
        <v>418.99949999999995</v>
      </c>
      <c r="G9" s="13"/>
      <c r="H9" s="495">
        <v>324.39</v>
      </c>
      <c r="I9" s="496">
        <f t="shared" si="1"/>
        <v>398.99969999999996</v>
      </c>
      <c r="J9" s="593">
        <f t="shared" si="2"/>
        <v>5.0124849717932074E-2</v>
      </c>
      <c r="K9" s="13"/>
      <c r="L9" s="357" t="s">
        <v>509</v>
      </c>
      <c r="M9" s="358">
        <v>85161011</v>
      </c>
    </row>
    <row r="10" spans="1:13" ht="24" customHeight="1">
      <c r="A10" s="9">
        <v>5906564031076</v>
      </c>
      <c r="B10" s="10" t="s">
        <v>24</v>
      </c>
      <c r="C10" s="11" t="s">
        <v>14</v>
      </c>
      <c r="D10" s="12" t="s">
        <v>25</v>
      </c>
      <c r="E10" s="14">
        <v>340.65</v>
      </c>
      <c r="F10" s="13">
        <f t="shared" si="0"/>
        <v>418.99949999999995</v>
      </c>
      <c r="G10" s="13"/>
      <c r="H10" s="495">
        <v>324.39</v>
      </c>
      <c r="I10" s="496">
        <f t="shared" si="1"/>
        <v>398.99969999999996</v>
      </c>
      <c r="J10" s="593">
        <f t="shared" si="2"/>
        <v>5.0124849717932074E-2</v>
      </c>
      <c r="K10" s="13"/>
      <c r="L10" s="357" t="s">
        <v>509</v>
      </c>
      <c r="M10" s="358">
        <v>85161011</v>
      </c>
    </row>
    <row r="11" spans="1:13" ht="24" customHeight="1">
      <c r="A11" s="9">
        <v>5906564031083</v>
      </c>
      <c r="B11" s="10" t="s">
        <v>26</v>
      </c>
      <c r="C11" s="11" t="s">
        <v>27</v>
      </c>
      <c r="D11" s="12" t="s">
        <v>28</v>
      </c>
      <c r="E11" s="14">
        <v>340.65</v>
      </c>
      <c r="F11" s="13">
        <f t="shared" si="0"/>
        <v>418.99949999999995</v>
      </c>
      <c r="G11" s="13"/>
      <c r="H11" s="495">
        <v>324.39</v>
      </c>
      <c r="I11" s="496">
        <f t="shared" si="1"/>
        <v>398.99969999999996</v>
      </c>
      <c r="J11" s="593">
        <f t="shared" si="2"/>
        <v>5.0124849717932074E-2</v>
      </c>
      <c r="K11" s="13"/>
      <c r="L11" s="357" t="s">
        <v>509</v>
      </c>
      <c r="M11" s="358">
        <v>85161011</v>
      </c>
    </row>
    <row r="12" spans="1:13" ht="24" customHeight="1">
      <c r="A12" s="9">
        <v>5906564030512</v>
      </c>
      <c r="B12" s="10" t="s">
        <v>29</v>
      </c>
      <c r="C12" s="11" t="s">
        <v>30</v>
      </c>
      <c r="D12" s="12" t="s">
        <v>31</v>
      </c>
      <c r="E12" s="14">
        <v>452.85</v>
      </c>
      <c r="F12" s="13">
        <f t="shared" si="0"/>
        <v>557.00549999999998</v>
      </c>
      <c r="G12" s="13"/>
      <c r="H12" s="495">
        <v>430.9</v>
      </c>
      <c r="I12" s="496">
        <f t="shared" si="1"/>
        <v>530.00699999999995</v>
      </c>
      <c r="J12" s="593">
        <f t="shared" si="2"/>
        <v>5.0939893246693124E-2</v>
      </c>
      <c r="K12" s="13"/>
      <c r="L12" s="357" t="s">
        <v>509</v>
      </c>
      <c r="M12" s="358">
        <v>85161011</v>
      </c>
    </row>
    <row r="13" spans="1:13" ht="24" customHeight="1">
      <c r="A13" s="9">
        <v>5906564030529</v>
      </c>
      <c r="B13" s="10" t="s">
        <v>32</v>
      </c>
      <c r="C13" s="11" t="s">
        <v>33</v>
      </c>
      <c r="D13" s="12" t="s">
        <v>34</v>
      </c>
      <c r="E13" s="14">
        <v>452.85</v>
      </c>
      <c r="F13" s="13">
        <f t="shared" si="0"/>
        <v>557.00549999999998</v>
      </c>
      <c r="G13" s="13"/>
      <c r="H13" s="495">
        <v>430.9</v>
      </c>
      <c r="I13" s="496">
        <f t="shared" si="1"/>
        <v>530.00699999999995</v>
      </c>
      <c r="J13" s="593">
        <f t="shared" si="2"/>
        <v>5.0939893246693124E-2</v>
      </c>
      <c r="K13" s="13"/>
      <c r="L13" s="357" t="s">
        <v>509</v>
      </c>
      <c r="M13" s="358">
        <v>85161011</v>
      </c>
    </row>
    <row r="14" spans="1:13" ht="24" customHeight="1">
      <c r="A14" s="9">
        <v>5906564030536</v>
      </c>
      <c r="B14" s="10" t="s">
        <v>35</v>
      </c>
      <c r="C14" s="11" t="s">
        <v>27</v>
      </c>
      <c r="D14" s="12" t="s">
        <v>36</v>
      </c>
      <c r="E14" s="14">
        <v>452.85</v>
      </c>
      <c r="F14" s="13">
        <f t="shared" si="0"/>
        <v>557.00549999999998</v>
      </c>
      <c r="G14" s="13"/>
      <c r="H14" s="495">
        <v>430.9</v>
      </c>
      <c r="I14" s="496">
        <f t="shared" si="1"/>
        <v>530.00699999999995</v>
      </c>
      <c r="J14" s="593">
        <f t="shared" si="2"/>
        <v>5.0939893246693124E-2</v>
      </c>
      <c r="K14" s="13"/>
      <c r="L14" s="357" t="s">
        <v>509</v>
      </c>
      <c r="M14" s="358">
        <v>85161011</v>
      </c>
    </row>
    <row r="15" spans="1:13" ht="24" customHeight="1">
      <c r="A15" s="9">
        <v>5906564030413</v>
      </c>
      <c r="B15" s="10" t="s">
        <v>37</v>
      </c>
      <c r="C15" s="11" t="s">
        <v>30</v>
      </c>
      <c r="D15" s="12" t="s">
        <v>38</v>
      </c>
      <c r="E15" s="14">
        <v>452.85</v>
      </c>
      <c r="F15" s="13">
        <f t="shared" si="0"/>
        <v>557.00549999999998</v>
      </c>
      <c r="G15" s="13"/>
      <c r="H15" s="495">
        <v>430.9</v>
      </c>
      <c r="I15" s="496">
        <f t="shared" si="1"/>
        <v>530.00699999999995</v>
      </c>
      <c r="J15" s="593">
        <f t="shared" si="2"/>
        <v>5.0939893246693124E-2</v>
      </c>
      <c r="K15" s="13"/>
      <c r="L15" s="357" t="s">
        <v>509</v>
      </c>
      <c r="M15" s="358">
        <v>85161011</v>
      </c>
    </row>
    <row r="16" spans="1:13" ht="24" customHeight="1">
      <c r="A16" s="9">
        <v>5906564030420</v>
      </c>
      <c r="B16" s="10" t="s">
        <v>39</v>
      </c>
      <c r="C16" s="11" t="s">
        <v>33</v>
      </c>
      <c r="D16" s="12" t="s">
        <v>40</v>
      </c>
      <c r="E16" s="14">
        <v>452.85</v>
      </c>
      <c r="F16" s="13">
        <f t="shared" si="0"/>
        <v>557.00549999999998</v>
      </c>
      <c r="G16" s="13"/>
      <c r="H16" s="495">
        <v>430.9</v>
      </c>
      <c r="I16" s="496">
        <f t="shared" si="1"/>
        <v>530.00699999999995</v>
      </c>
      <c r="J16" s="593">
        <f t="shared" si="2"/>
        <v>5.0939893246693124E-2</v>
      </c>
      <c r="K16" s="13"/>
      <c r="L16" s="357" t="s">
        <v>509</v>
      </c>
      <c r="M16" s="358">
        <v>85161011</v>
      </c>
    </row>
    <row r="17" spans="1:13" ht="24" customHeight="1">
      <c r="A17" s="9">
        <v>5906564030437</v>
      </c>
      <c r="B17" s="10" t="s">
        <v>41</v>
      </c>
      <c r="C17" s="11" t="s">
        <v>27</v>
      </c>
      <c r="D17" s="12" t="s">
        <v>42</v>
      </c>
      <c r="E17" s="14">
        <v>452.85</v>
      </c>
      <c r="F17" s="13">
        <f t="shared" si="0"/>
        <v>557.00549999999998</v>
      </c>
      <c r="G17" s="13"/>
      <c r="H17" s="495">
        <v>430.9</v>
      </c>
      <c r="I17" s="496">
        <f t="shared" si="1"/>
        <v>530.00699999999995</v>
      </c>
      <c r="J17" s="593">
        <f t="shared" si="2"/>
        <v>5.0939893246693124E-2</v>
      </c>
      <c r="K17" s="13"/>
      <c r="L17" s="357" t="s">
        <v>509</v>
      </c>
      <c r="M17" s="358">
        <v>85161011</v>
      </c>
    </row>
    <row r="18" spans="1:13" ht="24" customHeight="1">
      <c r="A18" s="16">
        <v>5906564001369</v>
      </c>
      <c r="B18" s="10" t="s">
        <v>43</v>
      </c>
      <c r="C18" s="11" t="s">
        <v>44</v>
      </c>
      <c r="D18" s="12" t="s">
        <v>45</v>
      </c>
      <c r="E18" s="14">
        <v>777.24</v>
      </c>
      <c r="F18" s="13">
        <f t="shared" si="0"/>
        <v>956.00519999999995</v>
      </c>
      <c r="G18" s="13"/>
      <c r="H18" s="495">
        <v>739.84</v>
      </c>
      <c r="I18" s="496">
        <f t="shared" si="1"/>
        <v>910.00319999999999</v>
      </c>
      <c r="J18" s="593">
        <f t="shared" si="2"/>
        <v>5.0551470588235281E-2</v>
      </c>
      <c r="K18" s="13"/>
      <c r="L18" s="357" t="s">
        <v>509</v>
      </c>
      <c r="M18" s="358">
        <v>85161011</v>
      </c>
    </row>
    <row r="19" spans="1:13" ht="24" customHeight="1">
      <c r="A19" s="9">
        <v>5906564001376</v>
      </c>
      <c r="B19" s="10" t="s">
        <v>46</v>
      </c>
      <c r="C19" s="11" t="s">
        <v>47</v>
      </c>
      <c r="D19" s="12" t="s">
        <v>48</v>
      </c>
      <c r="E19" s="14">
        <v>777.24</v>
      </c>
      <c r="F19" s="13">
        <f t="shared" si="0"/>
        <v>956.00519999999995</v>
      </c>
      <c r="G19" s="13"/>
      <c r="H19" s="495">
        <v>739.84</v>
      </c>
      <c r="I19" s="496">
        <f t="shared" si="1"/>
        <v>910.00319999999999</v>
      </c>
      <c r="J19" s="593">
        <f t="shared" si="2"/>
        <v>5.0551470588235281E-2</v>
      </c>
      <c r="K19" s="13"/>
      <c r="L19" s="357" t="s">
        <v>509</v>
      </c>
      <c r="M19" s="358">
        <v>85161011</v>
      </c>
    </row>
    <row r="20" spans="1:13" ht="24" customHeight="1">
      <c r="A20" s="9">
        <v>5906564001383</v>
      </c>
      <c r="B20" s="10" t="s">
        <v>49</v>
      </c>
      <c r="C20" s="11" t="s">
        <v>50</v>
      </c>
      <c r="D20" s="12" t="s">
        <v>51</v>
      </c>
      <c r="E20" s="14">
        <v>777.24</v>
      </c>
      <c r="F20" s="13">
        <f t="shared" si="0"/>
        <v>956.00519999999995</v>
      </c>
      <c r="G20" s="13"/>
      <c r="H20" s="495">
        <v>739.84</v>
      </c>
      <c r="I20" s="496">
        <f t="shared" si="1"/>
        <v>910.00319999999999</v>
      </c>
      <c r="J20" s="593">
        <f t="shared" si="2"/>
        <v>5.0551470588235281E-2</v>
      </c>
      <c r="K20" s="13"/>
      <c r="L20" s="357" t="s">
        <v>509</v>
      </c>
      <c r="M20" s="358">
        <v>85161011</v>
      </c>
    </row>
    <row r="21" spans="1:13" ht="24" customHeight="1">
      <c r="A21" s="9">
        <v>5906564001390</v>
      </c>
      <c r="B21" s="10" t="s">
        <v>52</v>
      </c>
      <c r="C21" s="11" t="s">
        <v>53</v>
      </c>
      <c r="D21" s="12" t="s">
        <v>54</v>
      </c>
      <c r="E21" s="14">
        <v>777.24</v>
      </c>
      <c r="F21" s="13">
        <f t="shared" si="0"/>
        <v>956.00519999999995</v>
      </c>
      <c r="G21" s="13"/>
      <c r="H21" s="495">
        <v>739.84</v>
      </c>
      <c r="I21" s="496">
        <f t="shared" si="1"/>
        <v>910.00319999999999</v>
      </c>
      <c r="J21" s="593">
        <f t="shared" si="2"/>
        <v>5.0551470588235281E-2</v>
      </c>
      <c r="K21" s="13"/>
      <c r="L21" s="357" t="s">
        <v>509</v>
      </c>
      <c r="M21" s="358">
        <v>85161011</v>
      </c>
    </row>
    <row r="22" spans="1:13" ht="24" customHeight="1">
      <c r="A22" s="9">
        <v>5906564001406</v>
      </c>
      <c r="B22" s="10" t="s">
        <v>55</v>
      </c>
      <c r="C22" s="11" t="s">
        <v>56</v>
      </c>
      <c r="D22" s="12" t="s">
        <v>57</v>
      </c>
      <c r="E22" s="14">
        <v>777.24</v>
      </c>
      <c r="F22" s="13">
        <f t="shared" si="0"/>
        <v>956.00519999999995</v>
      </c>
      <c r="G22" s="13"/>
      <c r="H22" s="495">
        <v>739.84</v>
      </c>
      <c r="I22" s="496">
        <f t="shared" si="1"/>
        <v>910.00319999999999</v>
      </c>
      <c r="J22" s="593">
        <f t="shared" si="2"/>
        <v>5.0551470588235281E-2</v>
      </c>
      <c r="K22" s="13"/>
      <c r="L22" s="357" t="s">
        <v>509</v>
      </c>
      <c r="M22" s="358">
        <v>85161011</v>
      </c>
    </row>
    <row r="23" spans="1:13" ht="24" customHeight="1">
      <c r="A23" s="9">
        <v>5906564001413</v>
      </c>
      <c r="B23" s="10" t="s">
        <v>58</v>
      </c>
      <c r="C23" s="11" t="s">
        <v>59</v>
      </c>
      <c r="D23" s="12" t="s">
        <v>60</v>
      </c>
      <c r="E23" s="14">
        <v>1237.4000000000001</v>
      </c>
      <c r="F23" s="13">
        <f t="shared" si="0"/>
        <v>1522.0020000000002</v>
      </c>
      <c r="G23" s="13"/>
      <c r="H23" s="495">
        <v>1178.8599999999999</v>
      </c>
      <c r="I23" s="496">
        <f t="shared" si="1"/>
        <v>1449.9977999999999</v>
      </c>
      <c r="J23" s="593">
        <f t="shared" si="2"/>
        <v>4.9658144308908803E-2</v>
      </c>
      <c r="K23" s="13"/>
      <c r="L23" s="357" t="s">
        <v>509</v>
      </c>
      <c r="M23" s="358">
        <v>85161011</v>
      </c>
    </row>
    <row r="24" spans="1:13" ht="24" customHeight="1">
      <c r="A24" s="9">
        <v>5906564001420</v>
      </c>
      <c r="B24" s="10" t="s">
        <v>61</v>
      </c>
      <c r="C24" s="11" t="s">
        <v>62</v>
      </c>
      <c r="D24" s="12" t="s">
        <v>63</v>
      </c>
      <c r="E24" s="14">
        <v>1237.4000000000001</v>
      </c>
      <c r="F24" s="13">
        <f t="shared" si="0"/>
        <v>1522.0020000000002</v>
      </c>
      <c r="G24" s="13"/>
      <c r="H24" s="495">
        <v>1178.8599999999999</v>
      </c>
      <c r="I24" s="496">
        <f t="shared" si="1"/>
        <v>1449.9977999999999</v>
      </c>
      <c r="J24" s="593">
        <f t="shared" si="2"/>
        <v>4.9658144308908803E-2</v>
      </c>
      <c r="K24" s="13"/>
      <c r="L24" s="357" t="s">
        <v>509</v>
      </c>
      <c r="M24" s="358">
        <v>85161011</v>
      </c>
    </row>
    <row r="25" spans="1:13" ht="24" customHeight="1">
      <c r="A25" s="9">
        <v>5906564001437</v>
      </c>
      <c r="B25" s="10" t="s">
        <v>64</v>
      </c>
      <c r="C25" s="11" t="s">
        <v>65</v>
      </c>
      <c r="D25" s="12" t="s">
        <v>66</v>
      </c>
      <c r="E25" s="14">
        <v>1313.01</v>
      </c>
      <c r="F25" s="13">
        <f t="shared" si="0"/>
        <v>1615.0022999999999</v>
      </c>
      <c r="G25" s="13"/>
      <c r="H25" s="495">
        <v>1250.4100000000001</v>
      </c>
      <c r="I25" s="496">
        <f t="shared" si="1"/>
        <v>1538.0043000000001</v>
      </c>
      <c r="J25" s="593">
        <f t="shared" si="2"/>
        <v>5.0063579146039983E-2</v>
      </c>
      <c r="K25" s="13"/>
      <c r="L25" s="357" t="s">
        <v>509</v>
      </c>
      <c r="M25" s="358">
        <v>85161011</v>
      </c>
    </row>
    <row r="26" spans="1:13" ht="24" customHeight="1">
      <c r="A26" s="9">
        <v>5906564090103</v>
      </c>
      <c r="B26" s="10" t="s">
        <v>67</v>
      </c>
      <c r="C26" s="11" t="s">
        <v>68</v>
      </c>
      <c r="D26" s="12" t="s">
        <v>69</v>
      </c>
      <c r="E26" s="14">
        <v>2321.9499999999998</v>
      </c>
      <c r="F26" s="13">
        <f t="shared" si="0"/>
        <v>2855.9984999999997</v>
      </c>
      <c r="G26" s="13"/>
      <c r="H26" s="495">
        <v>2211.38</v>
      </c>
      <c r="I26" s="496">
        <f t="shared" si="1"/>
        <v>2719.9974000000002</v>
      </c>
      <c r="J26" s="593">
        <f t="shared" si="2"/>
        <v>5.0000452206314439E-2</v>
      </c>
      <c r="K26" s="13"/>
      <c r="L26" s="357" t="s">
        <v>509</v>
      </c>
      <c r="M26" s="358">
        <v>85161011</v>
      </c>
    </row>
    <row r="27" spans="1:13" ht="24" customHeight="1">
      <c r="A27" s="17">
        <v>5906564130809</v>
      </c>
      <c r="B27" s="2" t="s">
        <v>70</v>
      </c>
      <c r="C27" s="18"/>
      <c r="D27" s="19" t="s">
        <v>71</v>
      </c>
      <c r="E27" s="14">
        <v>92.68</v>
      </c>
      <c r="F27" s="13">
        <f t="shared" si="0"/>
        <v>113.99640000000001</v>
      </c>
      <c r="G27" s="13"/>
      <c r="H27" s="495">
        <v>80.489999999999995</v>
      </c>
      <c r="I27" s="496">
        <f t="shared" si="1"/>
        <v>99.00269999999999</v>
      </c>
      <c r="J27" s="593">
        <f t="shared" si="2"/>
        <v>0.15144738476829445</v>
      </c>
      <c r="K27" s="13"/>
      <c r="L27" s="357" t="s">
        <v>510</v>
      </c>
      <c r="M27" s="357">
        <v>85169000</v>
      </c>
    </row>
    <row r="28" spans="1:13" ht="24" customHeight="1">
      <c r="A28" s="22">
        <v>5906564130113</v>
      </c>
      <c r="B28" s="23" t="s">
        <v>72</v>
      </c>
      <c r="C28" s="21"/>
      <c r="D28" s="12" t="s">
        <v>73</v>
      </c>
      <c r="E28" s="14">
        <v>8.1300000000000008</v>
      </c>
      <c r="F28" s="13">
        <f t="shared" si="0"/>
        <v>9.9999000000000002</v>
      </c>
      <c r="G28" s="13"/>
      <c r="H28" s="495">
        <v>6.91</v>
      </c>
      <c r="I28" s="496">
        <f t="shared" si="1"/>
        <v>8.4992999999999999</v>
      </c>
      <c r="J28" s="593">
        <f t="shared" si="2"/>
        <v>0.17655571635311151</v>
      </c>
      <c r="K28" s="13"/>
      <c r="L28" s="357" t="s">
        <v>510</v>
      </c>
      <c r="M28" s="357">
        <v>85169000</v>
      </c>
    </row>
    <row r="29" spans="1:13" ht="24" customHeight="1">
      <c r="A29" s="17">
        <v>5906564130120</v>
      </c>
      <c r="B29" s="23" t="s">
        <v>74</v>
      </c>
      <c r="C29" s="21"/>
      <c r="D29" s="12" t="s">
        <v>75</v>
      </c>
      <c r="E29" s="14">
        <v>8.1300000000000008</v>
      </c>
      <c r="F29" s="13">
        <f t="shared" si="0"/>
        <v>9.9999000000000002</v>
      </c>
      <c r="G29" s="13"/>
      <c r="H29" s="495">
        <v>6.91</v>
      </c>
      <c r="I29" s="496">
        <f t="shared" si="1"/>
        <v>8.4992999999999999</v>
      </c>
      <c r="J29" s="593">
        <f t="shared" si="2"/>
        <v>0.17655571635311151</v>
      </c>
      <c r="K29" s="13"/>
      <c r="L29" s="357" t="s">
        <v>510</v>
      </c>
      <c r="M29" s="357">
        <v>85169000</v>
      </c>
    </row>
    <row r="30" spans="1:13" ht="24" customHeight="1">
      <c r="A30" s="20">
        <v>5906564131981</v>
      </c>
      <c r="B30" s="2" t="s">
        <v>76</v>
      </c>
      <c r="C30" s="18"/>
      <c r="D30" s="12" t="s">
        <v>520</v>
      </c>
      <c r="E30" s="14">
        <v>145.53</v>
      </c>
      <c r="F30" s="13">
        <f t="shared" si="0"/>
        <v>179.00190000000001</v>
      </c>
      <c r="G30" s="13"/>
      <c r="H30" s="495">
        <v>126.83</v>
      </c>
      <c r="I30" s="496">
        <f t="shared" si="1"/>
        <v>156.0009</v>
      </c>
      <c r="J30" s="593">
        <f t="shared" si="2"/>
        <v>0.14744145706851697</v>
      </c>
      <c r="K30" s="13"/>
      <c r="L30" s="357" t="s">
        <v>511</v>
      </c>
      <c r="M30" s="357">
        <v>85169000</v>
      </c>
    </row>
    <row r="31" spans="1:13" ht="24" customHeight="1">
      <c r="A31" s="20">
        <v>5906564131998</v>
      </c>
      <c r="B31" s="2" t="s">
        <v>77</v>
      </c>
      <c r="C31" s="18"/>
      <c r="D31" s="12" t="s">
        <v>521</v>
      </c>
      <c r="E31" s="14">
        <v>145.53</v>
      </c>
      <c r="F31" s="13">
        <f t="shared" si="0"/>
        <v>179.00190000000001</v>
      </c>
      <c r="G31" s="13"/>
      <c r="H31" s="495">
        <v>126.83</v>
      </c>
      <c r="I31" s="496">
        <f t="shared" si="1"/>
        <v>156.0009</v>
      </c>
      <c r="J31" s="593">
        <f t="shared" si="2"/>
        <v>0.14744145706851697</v>
      </c>
      <c r="K31" s="13"/>
      <c r="L31" s="357" t="s">
        <v>511</v>
      </c>
      <c r="M31" s="357">
        <v>85169000</v>
      </c>
    </row>
    <row r="32" spans="1:13" ht="24" customHeight="1">
      <c r="A32" s="20">
        <v>5906564130854</v>
      </c>
      <c r="B32" s="23" t="s">
        <v>78</v>
      </c>
      <c r="C32" s="21"/>
      <c r="D32" s="16" t="s">
        <v>79</v>
      </c>
      <c r="E32" s="14">
        <v>37.4</v>
      </c>
      <c r="F32" s="13">
        <f t="shared" si="0"/>
        <v>46.001999999999995</v>
      </c>
      <c r="G32" s="13"/>
      <c r="H32" s="495">
        <v>32.520000000000003</v>
      </c>
      <c r="I32" s="496">
        <f t="shared" si="1"/>
        <v>39.999600000000001</v>
      </c>
      <c r="J32" s="593">
        <f t="shared" si="2"/>
        <v>0.15006150061500589</v>
      </c>
      <c r="K32" s="13"/>
      <c r="L32" s="357" t="s">
        <v>510</v>
      </c>
      <c r="M32" s="357">
        <v>85169000</v>
      </c>
    </row>
    <row r="33" spans="1:13" ht="24" customHeight="1">
      <c r="A33" s="20">
        <v>5906564130878</v>
      </c>
      <c r="B33" s="23" t="s">
        <v>80</v>
      </c>
      <c r="C33" s="21"/>
      <c r="D33" s="16" t="s">
        <v>81</v>
      </c>
      <c r="E33" s="14">
        <v>43.9</v>
      </c>
      <c r="F33" s="13">
        <f t="shared" si="0"/>
        <v>53.997</v>
      </c>
      <c r="G33" s="13"/>
      <c r="H33" s="495">
        <v>38.21</v>
      </c>
      <c r="I33" s="496">
        <f t="shared" si="1"/>
        <v>46.9983</v>
      </c>
      <c r="J33" s="593">
        <f t="shared" si="2"/>
        <v>0.14891389688563206</v>
      </c>
      <c r="K33" s="13"/>
      <c r="L33" s="357" t="s">
        <v>510</v>
      </c>
      <c r="M33" s="357">
        <v>85169000</v>
      </c>
    </row>
    <row r="34" spans="1:13" ht="24" customHeight="1">
      <c r="A34" s="22">
        <v>5906564130212</v>
      </c>
      <c r="B34" s="23" t="s">
        <v>82</v>
      </c>
      <c r="C34" s="21"/>
      <c r="D34" s="12" t="s">
        <v>83</v>
      </c>
      <c r="E34" s="14">
        <v>53.66</v>
      </c>
      <c r="F34" s="13">
        <f t="shared" si="0"/>
        <v>66.001799999999989</v>
      </c>
      <c r="G34" s="13"/>
      <c r="H34" s="495">
        <v>46.34</v>
      </c>
      <c r="I34" s="496">
        <f t="shared" si="1"/>
        <v>56.998200000000004</v>
      </c>
      <c r="J34" s="593">
        <f t="shared" si="2"/>
        <v>0.15796288303841166</v>
      </c>
      <c r="K34" s="13"/>
      <c r="L34" s="357" t="s">
        <v>510</v>
      </c>
      <c r="M34" s="357">
        <v>85169000</v>
      </c>
    </row>
    <row r="35" spans="1:13" ht="24" customHeight="1">
      <c r="A35" s="22"/>
      <c r="B35" s="23"/>
      <c r="C35" s="21"/>
      <c r="D35" s="12"/>
      <c r="E35" s="14"/>
      <c r="F35" s="13"/>
      <c r="G35" s="13"/>
      <c r="H35" s="495"/>
      <c r="I35" s="496"/>
      <c r="J35" s="593"/>
      <c r="K35" s="13"/>
      <c r="L35" s="359"/>
      <c r="M35" s="360"/>
    </row>
    <row r="36" spans="1:13" s="1" customFormat="1" ht="24" customHeight="1">
      <c r="A36" s="30" t="s">
        <v>84</v>
      </c>
      <c r="B36" s="339"/>
      <c r="C36" s="338"/>
      <c r="D36" s="339"/>
      <c r="E36" s="340"/>
      <c r="F36" s="342"/>
      <c r="G36" s="342"/>
      <c r="H36" s="492"/>
      <c r="I36" s="497"/>
      <c r="J36" s="594"/>
      <c r="K36" s="342"/>
      <c r="L36" s="361"/>
      <c r="M36" s="362"/>
    </row>
    <row r="37" spans="1:13" s="24" customFormat="1" ht="24" customHeight="1">
      <c r="A37" s="23" t="s">
        <v>1</v>
      </c>
      <c r="B37" s="10" t="s">
        <v>2</v>
      </c>
      <c r="C37" s="4" t="s">
        <v>85</v>
      </c>
      <c r="D37" s="5" t="s">
        <v>4</v>
      </c>
      <c r="E37" s="4" t="s">
        <v>5</v>
      </c>
      <c r="F37" s="13" t="s">
        <v>6</v>
      </c>
      <c r="G37" s="13"/>
      <c r="H37" s="494" t="s">
        <v>5</v>
      </c>
      <c r="I37" s="496" t="s">
        <v>6</v>
      </c>
      <c r="J37" s="592" t="s">
        <v>552</v>
      </c>
      <c r="K37" s="13"/>
      <c r="L37" s="356" t="s">
        <v>507</v>
      </c>
      <c r="M37" s="356" t="s">
        <v>508</v>
      </c>
    </row>
    <row r="38" spans="1:13" ht="24" customHeight="1">
      <c r="A38" s="9">
        <v>5906564160516</v>
      </c>
      <c r="B38" s="10" t="s">
        <v>86</v>
      </c>
      <c r="C38" s="11" t="s">
        <v>87</v>
      </c>
      <c r="D38" s="12" t="s">
        <v>88</v>
      </c>
      <c r="E38" s="11">
        <v>546.34</v>
      </c>
      <c r="F38" s="13">
        <f>E38*1.23</f>
        <v>671.9982</v>
      </c>
      <c r="G38" s="13"/>
      <c r="H38" s="11">
        <v>474.8</v>
      </c>
      <c r="I38" s="496">
        <f>H38*1.23</f>
        <v>584.00400000000002</v>
      </c>
      <c r="J38" s="593">
        <f t="shared" ref="J38:J43" si="3">E38/H38-1</f>
        <v>0.15067396798652077</v>
      </c>
      <c r="K38" s="13"/>
      <c r="L38" s="357" t="s">
        <v>509</v>
      </c>
      <c r="M38" s="357">
        <v>85161080</v>
      </c>
    </row>
    <row r="39" spans="1:13" ht="24" customHeight="1">
      <c r="A39" s="25">
        <v>5906564160523</v>
      </c>
      <c r="B39" s="10" t="s">
        <v>89</v>
      </c>
      <c r="C39" s="11" t="s">
        <v>87</v>
      </c>
      <c r="D39" s="12" t="s">
        <v>90</v>
      </c>
      <c r="E39" s="11">
        <v>546.34</v>
      </c>
      <c r="F39" s="13">
        <f>E39*1.23</f>
        <v>671.9982</v>
      </c>
      <c r="G39" s="13"/>
      <c r="H39" s="11">
        <v>474.8</v>
      </c>
      <c r="I39" s="496">
        <f>H39*1.23</f>
        <v>584.00400000000002</v>
      </c>
      <c r="J39" s="593">
        <f t="shared" si="3"/>
        <v>0.15067396798652077</v>
      </c>
      <c r="K39" s="13"/>
      <c r="L39" s="357" t="s">
        <v>509</v>
      </c>
      <c r="M39" s="357">
        <v>85161080</v>
      </c>
    </row>
    <row r="40" spans="1:13" ht="24" customHeight="1">
      <c r="A40" s="9">
        <v>5906564160639</v>
      </c>
      <c r="B40" s="10" t="s">
        <v>91</v>
      </c>
      <c r="C40" s="11" t="s">
        <v>92</v>
      </c>
      <c r="D40" s="12" t="s">
        <v>93</v>
      </c>
      <c r="E40" s="11">
        <v>546.34</v>
      </c>
      <c r="F40" s="13">
        <f t="shared" ref="F40" si="4">E40*1.23</f>
        <v>671.9982</v>
      </c>
      <c r="G40" s="13"/>
      <c r="H40" s="11">
        <v>474.8</v>
      </c>
      <c r="I40" s="496">
        <f t="shared" ref="I40" si="5">H40*1.23</f>
        <v>584.00400000000002</v>
      </c>
      <c r="J40" s="593">
        <f t="shared" si="3"/>
        <v>0.15067396798652077</v>
      </c>
      <c r="K40" s="13"/>
      <c r="L40" s="357" t="s">
        <v>509</v>
      </c>
      <c r="M40" s="357">
        <v>85161080</v>
      </c>
    </row>
    <row r="41" spans="1:13" ht="24" customHeight="1">
      <c r="A41" s="9">
        <v>5906564133152</v>
      </c>
      <c r="B41" s="10" t="s">
        <v>94</v>
      </c>
      <c r="C41" s="11" t="s">
        <v>95</v>
      </c>
      <c r="D41" s="12" t="s">
        <v>96</v>
      </c>
      <c r="E41" s="11">
        <v>652.85</v>
      </c>
      <c r="F41" s="13">
        <f>E41*1.23</f>
        <v>803.00549999999998</v>
      </c>
      <c r="G41" s="13"/>
      <c r="H41" s="11">
        <v>567.48</v>
      </c>
      <c r="I41" s="496">
        <f>H41*1.23</f>
        <v>698.00040000000001</v>
      </c>
      <c r="J41" s="593">
        <f t="shared" si="3"/>
        <v>0.15043701980686541</v>
      </c>
      <c r="K41" s="13"/>
      <c r="L41" s="357" t="s">
        <v>509</v>
      </c>
      <c r="M41" s="357">
        <v>85161080</v>
      </c>
    </row>
    <row r="42" spans="1:13" ht="24" customHeight="1">
      <c r="A42" s="25">
        <v>5906564133169</v>
      </c>
      <c r="B42" s="10" t="s">
        <v>97</v>
      </c>
      <c r="C42" s="11" t="s">
        <v>95</v>
      </c>
      <c r="D42" s="12" t="s">
        <v>98</v>
      </c>
      <c r="E42" s="11">
        <v>652.85</v>
      </c>
      <c r="F42" s="13">
        <f>E42*1.23</f>
        <v>803.00549999999998</v>
      </c>
      <c r="G42" s="13"/>
      <c r="H42" s="11">
        <v>567.48</v>
      </c>
      <c r="I42" s="496">
        <f>H42*1.23</f>
        <v>698.00040000000001</v>
      </c>
      <c r="J42" s="593">
        <f t="shared" si="3"/>
        <v>0.15043701980686541</v>
      </c>
      <c r="K42" s="13"/>
      <c r="L42" s="357" t="s">
        <v>509</v>
      </c>
      <c r="M42" s="357">
        <v>85161080</v>
      </c>
    </row>
    <row r="43" spans="1:13" ht="24" customHeight="1">
      <c r="A43" s="22">
        <v>5906564130908</v>
      </c>
      <c r="B43" s="10" t="s">
        <v>99</v>
      </c>
      <c r="C43" s="6"/>
      <c r="D43" s="26" t="s">
        <v>100</v>
      </c>
      <c r="E43" s="11">
        <v>189.43</v>
      </c>
      <c r="F43" s="13">
        <f t="shared" ref="F43" si="6">E43*1.23</f>
        <v>232.99889999999999</v>
      </c>
      <c r="G43" s="13"/>
      <c r="H43" s="11">
        <v>165.04</v>
      </c>
      <c r="I43" s="496">
        <f t="shared" ref="I43:I68" si="7">H43*1.23</f>
        <v>202.99919999999997</v>
      </c>
      <c r="J43" s="593">
        <f t="shared" si="3"/>
        <v>0.14778235579253529</v>
      </c>
      <c r="K43" s="13"/>
      <c r="L43" s="357" t="s">
        <v>510</v>
      </c>
      <c r="M43" s="357">
        <v>85169000</v>
      </c>
    </row>
    <row r="44" spans="1:13" ht="24" customHeight="1">
      <c r="A44" s="22"/>
      <c r="B44" s="10"/>
      <c r="C44" s="6"/>
      <c r="D44" s="26"/>
      <c r="E44" s="11"/>
      <c r="F44" s="13"/>
      <c r="G44" s="13"/>
      <c r="H44" s="498"/>
      <c r="I44" s="496"/>
      <c r="J44" s="593"/>
      <c r="K44" s="13"/>
      <c r="L44" s="359"/>
      <c r="M44" s="360"/>
    </row>
    <row r="45" spans="1:13" s="1" customFormat="1" ht="24" customHeight="1">
      <c r="A45" s="30" t="s">
        <v>101</v>
      </c>
      <c r="B45" s="339"/>
      <c r="C45" s="338"/>
      <c r="D45" s="339"/>
      <c r="E45" s="340"/>
      <c r="F45" s="338"/>
      <c r="G45" s="338"/>
      <c r="H45" s="492"/>
      <c r="I45" s="499"/>
      <c r="J45" s="595"/>
      <c r="K45" s="338"/>
      <c r="L45" s="362"/>
      <c r="M45" s="362"/>
    </row>
    <row r="46" spans="1:13" s="24" customFormat="1" ht="24" customHeight="1">
      <c r="A46" s="23" t="s">
        <v>1</v>
      </c>
      <c r="B46" s="10" t="s">
        <v>2</v>
      </c>
      <c r="C46" s="4" t="s">
        <v>102</v>
      </c>
      <c r="D46" s="5" t="s">
        <v>4</v>
      </c>
      <c r="E46" s="4" t="s">
        <v>5</v>
      </c>
      <c r="F46" s="13" t="s">
        <v>6</v>
      </c>
      <c r="G46" s="13"/>
      <c r="H46" s="494" t="s">
        <v>5</v>
      </c>
      <c r="I46" s="496" t="s">
        <v>6</v>
      </c>
      <c r="J46" s="592" t="s">
        <v>552</v>
      </c>
      <c r="K46" s="13"/>
      <c r="L46" s="356" t="s">
        <v>507</v>
      </c>
      <c r="M46" s="356" t="s">
        <v>508</v>
      </c>
    </row>
    <row r="47" spans="1:13" ht="24" customHeight="1">
      <c r="A47" s="22">
        <v>5906564002342</v>
      </c>
      <c r="B47" s="10" t="s">
        <v>532</v>
      </c>
      <c r="C47" s="27">
        <v>199</v>
      </c>
      <c r="D47" s="12" t="s">
        <v>534</v>
      </c>
      <c r="E47" s="11">
        <v>5048.78</v>
      </c>
      <c r="F47" s="13">
        <f>E47*1.23</f>
        <v>6209.9993999999997</v>
      </c>
      <c r="G47" s="13"/>
      <c r="H47" s="11">
        <v>4390.24</v>
      </c>
      <c r="I47" s="496">
        <f>H47*1.23</f>
        <v>5399.9951999999994</v>
      </c>
      <c r="J47" s="593">
        <f>E47/H47-1</f>
        <v>0.15000091111192093</v>
      </c>
      <c r="K47" s="13"/>
      <c r="L47" s="357" t="s">
        <v>512</v>
      </c>
      <c r="M47" s="357">
        <v>84191900</v>
      </c>
    </row>
    <row r="48" spans="1:13" ht="24" customHeight="1">
      <c r="A48" s="22">
        <v>5906564002359</v>
      </c>
      <c r="B48" s="10" t="s">
        <v>531</v>
      </c>
      <c r="C48" s="27">
        <v>295</v>
      </c>
      <c r="D48" s="12" t="s">
        <v>535</v>
      </c>
      <c r="E48" s="11">
        <v>6028.46</v>
      </c>
      <c r="F48" s="13">
        <f>E48*1.23</f>
        <v>7415.0057999999999</v>
      </c>
      <c r="G48" s="13"/>
      <c r="H48" s="11">
        <v>5242.28</v>
      </c>
      <c r="I48" s="496">
        <f>H48*1.23</f>
        <v>6448.0043999999998</v>
      </c>
      <c r="J48" s="593">
        <f>E48/H48-1</f>
        <v>0.14996909741562847</v>
      </c>
      <c r="K48" s="13"/>
      <c r="L48" s="357" t="s">
        <v>512</v>
      </c>
      <c r="M48" s="357">
        <v>84191900</v>
      </c>
    </row>
    <row r="49" spans="1:13" ht="24" customHeight="1">
      <c r="A49" s="22">
        <v>5906564192401</v>
      </c>
      <c r="B49" s="10" t="s">
        <v>154</v>
      </c>
      <c r="C49" s="27">
        <v>275</v>
      </c>
      <c r="D49" s="12" t="s">
        <v>533</v>
      </c>
      <c r="E49" s="11">
        <v>7749.59</v>
      </c>
      <c r="F49" s="13">
        <f>E49*1.23</f>
        <v>9531.9956999999995</v>
      </c>
      <c r="G49" s="13"/>
      <c r="H49" s="11">
        <v>6739.03</v>
      </c>
      <c r="I49" s="496">
        <f>H49*1.23</f>
        <v>8289.0069000000003</v>
      </c>
      <c r="J49" s="593">
        <f>E49/H49-1</f>
        <v>0.14995629934871935</v>
      </c>
      <c r="K49" s="13"/>
      <c r="L49" s="357" t="s">
        <v>512</v>
      </c>
      <c r="M49" s="357">
        <v>84191900</v>
      </c>
    </row>
    <row r="50" spans="1:13" ht="24" customHeight="1">
      <c r="A50" s="25">
        <v>5906564191015</v>
      </c>
      <c r="B50" s="10" t="s">
        <v>124</v>
      </c>
      <c r="C50" s="27">
        <v>105</v>
      </c>
      <c r="D50" s="12" t="s">
        <v>125</v>
      </c>
      <c r="E50" s="11">
        <v>2386.1799999999998</v>
      </c>
      <c r="F50" s="13">
        <f t="shared" ref="F50:F74" si="8">E50*1.23</f>
        <v>2935.0013999999996</v>
      </c>
      <c r="G50" s="13"/>
      <c r="H50" s="11">
        <v>2074.8000000000002</v>
      </c>
      <c r="I50" s="496">
        <f t="shared" si="7"/>
        <v>2552.0040000000004</v>
      </c>
      <c r="J50" s="593">
        <f t="shared" ref="J50:J100" si="9">E50/H50-1</f>
        <v>0.15007711586658945</v>
      </c>
      <c r="K50" s="13"/>
      <c r="L50" s="357" t="s">
        <v>512</v>
      </c>
      <c r="M50" s="357">
        <v>84191900</v>
      </c>
    </row>
    <row r="51" spans="1:13" ht="24" customHeight="1">
      <c r="A51" s="25">
        <v>5906564191022</v>
      </c>
      <c r="B51" s="10" t="s">
        <v>126</v>
      </c>
      <c r="C51" s="27">
        <v>124</v>
      </c>
      <c r="D51" s="12" t="s">
        <v>127</v>
      </c>
      <c r="E51" s="11">
        <v>2540.65</v>
      </c>
      <c r="F51" s="13">
        <f t="shared" si="8"/>
        <v>3124.9994999999999</v>
      </c>
      <c r="G51" s="13"/>
      <c r="H51" s="11">
        <v>2208.94</v>
      </c>
      <c r="I51" s="496">
        <f t="shared" si="7"/>
        <v>2716.9962</v>
      </c>
      <c r="J51" s="593">
        <f t="shared" si="9"/>
        <v>0.15016704844857709</v>
      </c>
      <c r="K51" s="13"/>
      <c r="L51" s="357" t="s">
        <v>512</v>
      </c>
      <c r="M51" s="357">
        <v>84191900</v>
      </c>
    </row>
    <row r="52" spans="1:13" ht="24" customHeight="1">
      <c r="A52" s="25">
        <v>5906564191039</v>
      </c>
      <c r="B52" s="10" t="s">
        <v>128</v>
      </c>
      <c r="C52" s="27">
        <v>134</v>
      </c>
      <c r="D52" s="12" t="s">
        <v>129</v>
      </c>
      <c r="E52" s="11">
        <v>2694.31</v>
      </c>
      <c r="F52" s="13">
        <f t="shared" si="8"/>
        <v>3314.0012999999999</v>
      </c>
      <c r="G52" s="13"/>
      <c r="H52" s="11">
        <v>2343.09</v>
      </c>
      <c r="I52" s="496">
        <f t="shared" si="7"/>
        <v>2882.0007000000001</v>
      </c>
      <c r="J52" s="593">
        <f t="shared" si="9"/>
        <v>0.14989607740206301</v>
      </c>
      <c r="K52" s="13"/>
      <c r="L52" s="357" t="s">
        <v>512</v>
      </c>
      <c r="M52" s="357">
        <v>84191900</v>
      </c>
    </row>
    <row r="53" spans="1:13" ht="24" customHeight="1">
      <c r="A53" s="25">
        <v>5906564191046</v>
      </c>
      <c r="B53" s="10" t="s">
        <v>130</v>
      </c>
      <c r="C53" s="27">
        <v>204</v>
      </c>
      <c r="D53" s="12" t="s">
        <v>131</v>
      </c>
      <c r="E53" s="11">
        <v>3609.76</v>
      </c>
      <c r="F53" s="13">
        <f t="shared" si="8"/>
        <v>4440.0048000000006</v>
      </c>
      <c r="G53" s="13"/>
      <c r="H53" s="11">
        <v>3139.03</v>
      </c>
      <c r="I53" s="496">
        <f t="shared" si="7"/>
        <v>3861.0069000000003</v>
      </c>
      <c r="J53" s="593">
        <f t="shared" si="9"/>
        <v>0.149960338066218</v>
      </c>
      <c r="K53" s="13"/>
      <c r="L53" s="357" t="s">
        <v>512</v>
      </c>
      <c r="M53" s="357">
        <v>84191900</v>
      </c>
    </row>
    <row r="54" spans="1:13" ht="24" customHeight="1">
      <c r="A54" s="25">
        <v>5906564191053</v>
      </c>
      <c r="B54" s="10" t="s">
        <v>132</v>
      </c>
      <c r="C54" s="27">
        <v>250</v>
      </c>
      <c r="D54" s="12" t="s">
        <v>133</v>
      </c>
      <c r="E54" s="11">
        <v>4103.25</v>
      </c>
      <c r="F54" s="13">
        <f t="shared" si="8"/>
        <v>5046.9974999999995</v>
      </c>
      <c r="G54" s="13"/>
      <c r="H54" s="11">
        <v>3568.29</v>
      </c>
      <c r="I54" s="496">
        <f t="shared" si="7"/>
        <v>4388.9966999999997</v>
      </c>
      <c r="J54" s="593">
        <f t="shared" si="9"/>
        <v>0.14992055017949779</v>
      </c>
      <c r="K54" s="13"/>
      <c r="L54" s="357" t="s">
        <v>512</v>
      </c>
      <c r="M54" s="357">
        <v>84191900</v>
      </c>
    </row>
    <row r="55" spans="1:13" ht="24" customHeight="1">
      <c r="A55" s="25">
        <v>5906564191060</v>
      </c>
      <c r="B55" s="10" t="s">
        <v>134</v>
      </c>
      <c r="C55" s="27">
        <v>300</v>
      </c>
      <c r="D55" s="12" t="s">
        <v>135</v>
      </c>
      <c r="E55" s="11">
        <v>4576.42</v>
      </c>
      <c r="F55" s="13">
        <f t="shared" si="8"/>
        <v>5628.9966000000004</v>
      </c>
      <c r="G55" s="13"/>
      <c r="H55" s="11">
        <v>3979.68</v>
      </c>
      <c r="I55" s="496">
        <f t="shared" si="7"/>
        <v>4895.0063999999993</v>
      </c>
      <c r="J55" s="593">
        <f t="shared" si="9"/>
        <v>0.1499467293852772</v>
      </c>
      <c r="K55" s="13"/>
      <c r="L55" s="357" t="s">
        <v>512</v>
      </c>
      <c r="M55" s="357">
        <v>84191900</v>
      </c>
    </row>
    <row r="56" spans="1:13" ht="24" customHeight="1">
      <c r="A56" s="22">
        <v>5906564191077</v>
      </c>
      <c r="B56" s="10" t="s">
        <v>136</v>
      </c>
      <c r="C56" s="27">
        <v>375</v>
      </c>
      <c r="D56" s="12" t="s">
        <v>137</v>
      </c>
      <c r="E56" s="11">
        <v>5810.57</v>
      </c>
      <c r="F56" s="13">
        <f t="shared" si="8"/>
        <v>7147.0010999999995</v>
      </c>
      <c r="G56" s="13"/>
      <c r="H56" s="11">
        <v>5052.8500000000004</v>
      </c>
      <c r="I56" s="496">
        <f t="shared" si="7"/>
        <v>6215.0055000000002</v>
      </c>
      <c r="J56" s="593">
        <f t="shared" si="9"/>
        <v>0.14995893406691252</v>
      </c>
      <c r="K56" s="13"/>
      <c r="L56" s="357" t="s">
        <v>512</v>
      </c>
      <c r="M56" s="357">
        <v>84191900</v>
      </c>
    </row>
    <row r="57" spans="1:13" ht="24" customHeight="1">
      <c r="A57" s="22">
        <v>5906564191466</v>
      </c>
      <c r="B57" s="10" t="s">
        <v>138</v>
      </c>
      <c r="C57" s="27">
        <v>465</v>
      </c>
      <c r="D57" s="12" t="s">
        <v>139</v>
      </c>
      <c r="E57" s="11">
        <v>7055.29</v>
      </c>
      <c r="F57" s="13">
        <f t="shared" si="8"/>
        <v>8678.0066999999999</v>
      </c>
      <c r="G57" s="13"/>
      <c r="H57" s="11">
        <v>6134.96</v>
      </c>
      <c r="I57" s="496">
        <f t="shared" si="7"/>
        <v>7546.0007999999998</v>
      </c>
      <c r="J57" s="593">
        <f t="shared" si="9"/>
        <v>0.15001401802130743</v>
      </c>
      <c r="K57" s="13"/>
      <c r="L57" s="357" t="s">
        <v>512</v>
      </c>
      <c r="M57" s="357">
        <v>84191900</v>
      </c>
    </row>
    <row r="58" spans="1:13" ht="24" customHeight="1">
      <c r="A58" s="22">
        <v>5906564191480</v>
      </c>
      <c r="B58" s="10" t="s">
        <v>140</v>
      </c>
      <c r="C58" s="27">
        <v>939</v>
      </c>
      <c r="D58" s="12" t="s">
        <v>141</v>
      </c>
      <c r="E58" s="11">
        <v>18234.150000000001</v>
      </c>
      <c r="F58" s="13">
        <f t="shared" si="8"/>
        <v>22428.004500000003</v>
      </c>
      <c r="G58" s="13"/>
      <c r="H58" s="11">
        <v>15856.1</v>
      </c>
      <c r="I58" s="496">
        <f t="shared" si="7"/>
        <v>19503.003000000001</v>
      </c>
      <c r="J58" s="593">
        <f t="shared" si="9"/>
        <v>0.14997698046808483</v>
      </c>
      <c r="K58" s="13"/>
      <c r="L58" s="357" t="s">
        <v>512</v>
      </c>
      <c r="M58" s="357">
        <v>84191900</v>
      </c>
    </row>
    <row r="59" spans="1:13" ht="24" customHeight="1">
      <c r="A59" s="9">
        <v>5906564134500</v>
      </c>
      <c r="B59" s="10" t="s">
        <v>103</v>
      </c>
      <c r="C59" s="27">
        <v>97</v>
      </c>
      <c r="D59" s="12" t="s">
        <v>104</v>
      </c>
      <c r="E59" s="11">
        <v>2933.33</v>
      </c>
      <c r="F59" s="13">
        <f t="shared" ref="F59" si="10">E59*1.23</f>
        <v>3607.9958999999999</v>
      </c>
      <c r="G59" s="13"/>
      <c r="H59" s="11">
        <v>2486.1799999999998</v>
      </c>
      <c r="I59" s="496">
        <f t="shared" ref="I59" si="11">H59*1.23</f>
        <v>3058.0013999999996</v>
      </c>
      <c r="J59" s="593">
        <f>E59/H59-1</f>
        <v>0.17985423420669466</v>
      </c>
      <c r="K59" s="13"/>
      <c r="L59" s="357" t="s">
        <v>512</v>
      </c>
      <c r="M59" s="357">
        <v>84191900</v>
      </c>
    </row>
    <row r="60" spans="1:13" ht="24" customHeight="1">
      <c r="A60" s="25">
        <v>5906564132797</v>
      </c>
      <c r="B60" s="10" t="s">
        <v>105</v>
      </c>
      <c r="C60" s="27">
        <v>111</v>
      </c>
      <c r="D60" s="12" t="s">
        <v>106</v>
      </c>
      <c r="E60" s="11">
        <v>3197.56</v>
      </c>
      <c r="F60" s="13">
        <f>E60*1.23</f>
        <v>3932.9987999999998</v>
      </c>
      <c r="G60" s="13"/>
      <c r="H60" s="11">
        <v>2709.76</v>
      </c>
      <c r="I60" s="496">
        <f>H60*1.23</f>
        <v>3333.0048000000002</v>
      </c>
      <c r="J60" s="593">
        <f>E60/H60-1</f>
        <v>0.18001594237127994</v>
      </c>
      <c r="K60" s="13"/>
      <c r="L60" s="357" t="s">
        <v>512</v>
      </c>
      <c r="M60" s="357">
        <v>84191900</v>
      </c>
    </row>
    <row r="61" spans="1:13" ht="24" customHeight="1">
      <c r="A61" s="25">
        <v>5906564132810</v>
      </c>
      <c r="B61" s="10" t="s">
        <v>107</v>
      </c>
      <c r="C61" s="27">
        <v>134</v>
      </c>
      <c r="D61" s="12" t="s">
        <v>108</v>
      </c>
      <c r="E61" s="11">
        <v>3398.37</v>
      </c>
      <c r="F61" s="13">
        <f>E61*1.23</f>
        <v>4179.9951000000001</v>
      </c>
      <c r="G61" s="13"/>
      <c r="H61" s="11">
        <v>2879.68</v>
      </c>
      <c r="I61" s="496">
        <f>H61*1.23</f>
        <v>3542.0063999999998</v>
      </c>
      <c r="J61" s="593">
        <f>E61/H61-1</f>
        <v>0.18012070785642842</v>
      </c>
      <c r="K61" s="13"/>
      <c r="L61" s="357" t="s">
        <v>512</v>
      </c>
      <c r="M61" s="357">
        <v>84191900</v>
      </c>
    </row>
    <row r="62" spans="1:13" ht="24" customHeight="1">
      <c r="A62" s="9">
        <v>5906564191985</v>
      </c>
      <c r="B62" s="10" t="s">
        <v>121</v>
      </c>
      <c r="C62" s="27" t="s">
        <v>122</v>
      </c>
      <c r="D62" s="12" t="s">
        <v>123</v>
      </c>
      <c r="E62" s="11">
        <v>3640.65</v>
      </c>
      <c r="F62" s="13">
        <f>E62*1.23</f>
        <v>4477.9994999999999</v>
      </c>
      <c r="G62" s="13"/>
      <c r="H62" s="11">
        <v>3165.85</v>
      </c>
      <c r="I62" s="496">
        <f>H62*1.23</f>
        <v>3893.9955</v>
      </c>
      <c r="J62" s="593">
        <f>E62/H62-1</f>
        <v>0.14997552000252701</v>
      </c>
      <c r="K62" s="13"/>
      <c r="L62" s="357" t="s">
        <v>512</v>
      </c>
      <c r="M62" s="357">
        <v>84191900</v>
      </c>
    </row>
    <row r="63" spans="1:13" ht="24" customHeight="1">
      <c r="A63" s="25">
        <v>5906564191114</v>
      </c>
      <c r="B63" s="10" t="s">
        <v>142</v>
      </c>
      <c r="C63" s="27">
        <v>204</v>
      </c>
      <c r="D63" s="12" t="s">
        <v>143</v>
      </c>
      <c r="E63" s="11">
        <v>4968.29</v>
      </c>
      <c r="F63" s="13">
        <f t="shared" si="8"/>
        <v>6110.9966999999997</v>
      </c>
      <c r="G63" s="13"/>
      <c r="H63" s="11">
        <v>4320.33</v>
      </c>
      <c r="I63" s="496">
        <f t="shared" si="7"/>
        <v>5314.0059000000001</v>
      </c>
      <c r="J63" s="593">
        <f t="shared" si="9"/>
        <v>0.14997928398988036</v>
      </c>
      <c r="K63" s="13"/>
      <c r="L63" s="357" t="s">
        <v>512</v>
      </c>
      <c r="M63" s="357">
        <v>84191900</v>
      </c>
    </row>
    <row r="64" spans="1:13" ht="24" customHeight="1">
      <c r="A64" s="25">
        <v>5906564191121</v>
      </c>
      <c r="B64" s="10" t="s">
        <v>144</v>
      </c>
      <c r="C64" s="27">
        <v>246</v>
      </c>
      <c r="D64" s="12" t="s">
        <v>145</v>
      </c>
      <c r="E64" s="11">
        <v>5219.51</v>
      </c>
      <c r="F64" s="13">
        <f t="shared" si="8"/>
        <v>6419.9973</v>
      </c>
      <c r="G64" s="13"/>
      <c r="H64" s="11">
        <v>4539.03</v>
      </c>
      <c r="I64" s="496">
        <f t="shared" si="7"/>
        <v>5583.0068999999994</v>
      </c>
      <c r="J64" s="593">
        <f t="shared" si="9"/>
        <v>0.14991749338515059</v>
      </c>
      <c r="K64" s="13"/>
      <c r="L64" s="357" t="s">
        <v>512</v>
      </c>
      <c r="M64" s="357">
        <v>84191900</v>
      </c>
    </row>
    <row r="65" spans="1:13" ht="24" customHeight="1">
      <c r="A65" s="25">
        <v>5906564191138</v>
      </c>
      <c r="B65" s="10" t="s">
        <v>146</v>
      </c>
      <c r="C65" s="27">
        <v>296</v>
      </c>
      <c r="D65" s="12" t="s">
        <v>147</v>
      </c>
      <c r="E65" s="11">
        <v>5513.82</v>
      </c>
      <c r="F65" s="13">
        <f t="shared" si="8"/>
        <v>6781.9985999999999</v>
      </c>
      <c r="G65" s="13"/>
      <c r="H65" s="11">
        <v>4794.3100000000004</v>
      </c>
      <c r="I65" s="496">
        <f t="shared" si="7"/>
        <v>5897.0013000000008</v>
      </c>
      <c r="J65" s="593">
        <f t="shared" si="9"/>
        <v>0.15007581904382472</v>
      </c>
      <c r="K65" s="13"/>
      <c r="L65" s="357" t="s">
        <v>512</v>
      </c>
      <c r="M65" s="357">
        <v>84191900</v>
      </c>
    </row>
    <row r="66" spans="1:13" ht="24" customHeight="1">
      <c r="A66" s="22">
        <v>5906564191145</v>
      </c>
      <c r="B66" s="10" t="s">
        <v>148</v>
      </c>
      <c r="C66" s="27">
        <v>366</v>
      </c>
      <c r="D66" s="12" t="s">
        <v>149</v>
      </c>
      <c r="E66" s="11">
        <v>6573.98</v>
      </c>
      <c r="F66" s="13">
        <f t="shared" si="8"/>
        <v>8085.9953999999998</v>
      </c>
      <c r="G66" s="13"/>
      <c r="H66" s="11">
        <v>5716.26</v>
      </c>
      <c r="I66" s="496">
        <f t="shared" si="7"/>
        <v>7030.9998000000005</v>
      </c>
      <c r="J66" s="593">
        <f t="shared" si="9"/>
        <v>0.15004915801590535</v>
      </c>
      <c r="K66" s="13"/>
      <c r="L66" s="357" t="s">
        <v>512</v>
      </c>
      <c r="M66" s="357">
        <v>84191900</v>
      </c>
    </row>
    <row r="67" spans="1:13" ht="24" customHeight="1">
      <c r="A67" s="22">
        <v>5906564191176</v>
      </c>
      <c r="B67" s="10" t="s">
        <v>150</v>
      </c>
      <c r="C67" s="27">
        <v>455</v>
      </c>
      <c r="D67" s="12" t="s">
        <v>151</v>
      </c>
      <c r="E67" s="11">
        <v>8360.98</v>
      </c>
      <c r="F67" s="13">
        <f t="shared" si="8"/>
        <v>10284.0054</v>
      </c>
      <c r="G67" s="13"/>
      <c r="H67" s="11">
        <v>7270.73</v>
      </c>
      <c r="I67" s="496">
        <f t="shared" si="7"/>
        <v>8942.9978999999985</v>
      </c>
      <c r="J67" s="593">
        <f t="shared" si="9"/>
        <v>0.14995055517121392</v>
      </c>
      <c r="K67" s="13"/>
      <c r="L67" s="357" t="s">
        <v>512</v>
      </c>
      <c r="M67" s="357">
        <v>84191900</v>
      </c>
    </row>
    <row r="68" spans="1:13" ht="24" customHeight="1">
      <c r="A68" s="22">
        <v>5906564191190</v>
      </c>
      <c r="B68" s="10" t="s">
        <v>152</v>
      </c>
      <c r="C68" s="27">
        <v>932</v>
      </c>
      <c r="D68" s="12" t="s">
        <v>153</v>
      </c>
      <c r="E68" s="11">
        <v>18630.080000000002</v>
      </c>
      <c r="F68" s="13">
        <f t="shared" si="8"/>
        <v>22914.9984</v>
      </c>
      <c r="G68" s="13"/>
      <c r="H68" s="11">
        <v>16200</v>
      </c>
      <c r="I68" s="496">
        <f t="shared" si="7"/>
        <v>19926</v>
      </c>
      <c r="J68" s="593">
        <f t="shared" si="9"/>
        <v>0.1500049382716051</v>
      </c>
      <c r="K68" s="13"/>
      <c r="L68" s="357" t="s">
        <v>512</v>
      </c>
      <c r="M68" s="357">
        <v>84191900</v>
      </c>
    </row>
    <row r="69" spans="1:13" ht="24" customHeight="1">
      <c r="A69" s="25">
        <v>5906564191350</v>
      </c>
      <c r="B69" s="10" t="s">
        <v>109</v>
      </c>
      <c r="C69" s="27">
        <v>140</v>
      </c>
      <c r="D69" s="12" t="s">
        <v>110</v>
      </c>
      <c r="E69" s="11">
        <v>2231.71</v>
      </c>
      <c r="F69" s="13">
        <f t="shared" si="8"/>
        <v>2745.0032999999999</v>
      </c>
      <c r="G69" s="13"/>
      <c r="H69" s="11">
        <v>1940.65</v>
      </c>
      <c r="I69" s="496">
        <f t="shared" ref="I69:I74" si="12">H69*1.23</f>
        <v>2386.9994999999999</v>
      </c>
      <c r="J69" s="593">
        <f t="shared" si="9"/>
        <v>0.14998067657743541</v>
      </c>
      <c r="K69" s="13"/>
      <c r="L69" s="357" t="s">
        <v>512</v>
      </c>
      <c r="M69" s="357">
        <v>84191900</v>
      </c>
    </row>
    <row r="70" spans="1:13" ht="24" customHeight="1">
      <c r="A70" s="25">
        <v>5906564191312</v>
      </c>
      <c r="B70" s="10" t="s">
        <v>111</v>
      </c>
      <c r="C70" s="27">
        <v>210</v>
      </c>
      <c r="D70" s="12" t="s">
        <v>112</v>
      </c>
      <c r="E70" s="11">
        <v>3126.83</v>
      </c>
      <c r="F70" s="13">
        <f t="shared" si="8"/>
        <v>3846.0009</v>
      </c>
      <c r="G70" s="13"/>
      <c r="H70" s="11">
        <v>2718.7</v>
      </c>
      <c r="I70" s="496">
        <f t="shared" si="12"/>
        <v>3344.0009999999997</v>
      </c>
      <c r="J70" s="593">
        <f t="shared" si="9"/>
        <v>0.15011954242836656</v>
      </c>
      <c r="K70" s="13"/>
      <c r="L70" s="357" t="s">
        <v>512</v>
      </c>
      <c r="M70" s="357">
        <v>84191900</v>
      </c>
    </row>
    <row r="71" spans="1:13" ht="24" customHeight="1">
      <c r="A71" s="25">
        <v>5906564191329</v>
      </c>
      <c r="B71" s="10" t="s">
        <v>113</v>
      </c>
      <c r="C71" s="27">
        <v>255</v>
      </c>
      <c r="D71" s="12" t="s">
        <v>114</v>
      </c>
      <c r="E71" s="11">
        <v>3691.87</v>
      </c>
      <c r="F71" s="13">
        <f t="shared" si="8"/>
        <v>4541.0001000000002</v>
      </c>
      <c r="G71" s="13"/>
      <c r="H71" s="11">
        <v>3210.57</v>
      </c>
      <c r="I71" s="496">
        <f t="shared" si="12"/>
        <v>3949.0011</v>
      </c>
      <c r="J71" s="593">
        <f t="shared" si="9"/>
        <v>0.14991107498045508</v>
      </c>
      <c r="K71" s="13"/>
      <c r="L71" s="357" t="s">
        <v>512</v>
      </c>
      <c r="M71" s="357">
        <v>84191900</v>
      </c>
    </row>
    <row r="72" spans="1:13" ht="24" customHeight="1">
      <c r="A72" s="25">
        <v>5906564191336</v>
      </c>
      <c r="B72" s="10" t="s">
        <v>115</v>
      </c>
      <c r="C72" s="27">
        <v>305</v>
      </c>
      <c r="D72" s="12" t="s">
        <v>116</v>
      </c>
      <c r="E72" s="11">
        <v>3928.46</v>
      </c>
      <c r="F72" s="13">
        <f t="shared" si="8"/>
        <v>4832.0057999999999</v>
      </c>
      <c r="G72" s="13"/>
      <c r="H72" s="11">
        <v>3416.26</v>
      </c>
      <c r="I72" s="496">
        <f t="shared" si="12"/>
        <v>4201.9998000000005</v>
      </c>
      <c r="J72" s="593">
        <f t="shared" si="9"/>
        <v>0.14993004045359548</v>
      </c>
      <c r="K72" s="13"/>
      <c r="L72" s="357" t="s">
        <v>512</v>
      </c>
      <c r="M72" s="357">
        <v>84191900</v>
      </c>
    </row>
    <row r="73" spans="1:13" ht="24" customHeight="1">
      <c r="A73" s="22">
        <v>5906564191343</v>
      </c>
      <c r="B73" s="10" t="s">
        <v>117</v>
      </c>
      <c r="C73" s="27">
        <v>380</v>
      </c>
      <c r="D73" s="12" t="s">
        <v>118</v>
      </c>
      <c r="E73" s="11">
        <v>5245.53</v>
      </c>
      <c r="F73" s="13">
        <f t="shared" si="8"/>
        <v>6452.0018999999993</v>
      </c>
      <c r="G73" s="13"/>
      <c r="H73" s="11">
        <v>4560.9799999999996</v>
      </c>
      <c r="I73" s="496">
        <f t="shared" si="12"/>
        <v>5610.0053999999991</v>
      </c>
      <c r="J73" s="593">
        <f t="shared" si="9"/>
        <v>0.15008835820371935</v>
      </c>
      <c r="K73" s="13"/>
      <c r="L73" s="357" t="s">
        <v>512</v>
      </c>
      <c r="M73" s="357">
        <v>84191900</v>
      </c>
    </row>
    <row r="74" spans="1:13" ht="24" customHeight="1">
      <c r="A74" s="22">
        <v>5906564192272</v>
      </c>
      <c r="B74" s="10" t="s">
        <v>119</v>
      </c>
      <c r="C74" s="27">
        <v>485</v>
      </c>
      <c r="D74" s="12" t="s">
        <v>120</v>
      </c>
      <c r="E74" s="11">
        <v>6592.68</v>
      </c>
      <c r="F74" s="13">
        <f t="shared" si="8"/>
        <v>8108.9964</v>
      </c>
      <c r="G74" s="13"/>
      <c r="H74" s="11">
        <v>5732.52</v>
      </c>
      <c r="I74" s="496">
        <f t="shared" si="12"/>
        <v>7050.9996000000001</v>
      </c>
      <c r="J74" s="593">
        <f t="shared" si="9"/>
        <v>0.15004919302505693</v>
      </c>
      <c r="K74" s="13"/>
      <c r="L74" s="357" t="s">
        <v>512</v>
      </c>
      <c r="M74" s="357">
        <v>84191900</v>
      </c>
    </row>
    <row r="75" spans="1:13" ht="22.5">
      <c r="A75" s="22">
        <v>5906564001529</v>
      </c>
      <c r="B75" s="10" t="s">
        <v>155</v>
      </c>
      <c r="C75" s="27">
        <v>104</v>
      </c>
      <c r="D75" s="12" t="s">
        <v>156</v>
      </c>
      <c r="E75" s="11">
        <v>2008.94</v>
      </c>
      <c r="F75" s="13">
        <f>E75*1.23</f>
        <v>2470.9962</v>
      </c>
      <c r="G75" s="13"/>
      <c r="H75" s="11">
        <v>1747.16</v>
      </c>
      <c r="I75" s="496">
        <f>H75*1.23</f>
        <v>2149.0068000000001</v>
      </c>
      <c r="J75" s="593">
        <f t="shared" si="9"/>
        <v>0.149831726916825</v>
      </c>
      <c r="K75" s="13"/>
      <c r="L75" s="357" t="s">
        <v>512</v>
      </c>
      <c r="M75" s="357">
        <v>84191900</v>
      </c>
    </row>
    <row r="76" spans="1:13" ht="24" customHeight="1">
      <c r="A76" s="25">
        <v>5906564132865</v>
      </c>
      <c r="B76" s="10" t="s">
        <v>157</v>
      </c>
      <c r="C76" s="27">
        <v>210</v>
      </c>
      <c r="D76" s="12" t="s">
        <v>158</v>
      </c>
      <c r="E76" s="11">
        <v>2828.46</v>
      </c>
      <c r="F76" s="13">
        <f>E76*1.23</f>
        <v>3479.0057999999999</v>
      </c>
      <c r="G76" s="13"/>
      <c r="H76" s="11">
        <v>2459.35</v>
      </c>
      <c r="I76" s="496">
        <f>H76*1.23</f>
        <v>3025.0004999999996</v>
      </c>
      <c r="J76" s="593">
        <f t="shared" si="9"/>
        <v>0.15008437188688073</v>
      </c>
      <c r="K76" s="13"/>
      <c r="L76" s="357" t="s">
        <v>512</v>
      </c>
      <c r="M76" s="357">
        <v>84191900</v>
      </c>
    </row>
    <row r="77" spans="1:13" ht="24" customHeight="1">
      <c r="A77" s="9">
        <v>5906564191800</v>
      </c>
      <c r="B77" s="10" t="s">
        <v>159</v>
      </c>
      <c r="C77" s="27">
        <v>307</v>
      </c>
      <c r="D77" s="12" t="s">
        <v>160</v>
      </c>
      <c r="E77" s="11">
        <v>3208.94</v>
      </c>
      <c r="F77" s="13">
        <f t="shared" ref="F77:F78" si="13">E77*1.23</f>
        <v>3946.9962</v>
      </c>
      <c r="G77" s="13"/>
      <c r="H77" s="11">
        <v>2790.24</v>
      </c>
      <c r="I77" s="496">
        <f t="shared" ref="I77:I119" si="14">H77*1.23</f>
        <v>3431.9951999999998</v>
      </c>
      <c r="J77" s="593">
        <f t="shared" si="9"/>
        <v>0.15005877630598086</v>
      </c>
      <c r="K77" s="13"/>
      <c r="L77" s="357" t="s">
        <v>512</v>
      </c>
      <c r="M77" s="357">
        <v>84191900</v>
      </c>
    </row>
    <row r="78" spans="1:13" ht="24" customHeight="1">
      <c r="A78" s="9">
        <v>5906564191817</v>
      </c>
      <c r="B78" s="10" t="s">
        <v>161</v>
      </c>
      <c r="C78" s="27">
        <v>380</v>
      </c>
      <c r="D78" s="12" t="s">
        <v>162</v>
      </c>
      <c r="E78" s="11">
        <v>4144.72</v>
      </c>
      <c r="F78" s="13">
        <f t="shared" si="13"/>
        <v>5098.0056000000004</v>
      </c>
      <c r="G78" s="13"/>
      <c r="H78" s="11">
        <v>3604.07</v>
      </c>
      <c r="I78" s="496">
        <f t="shared" si="14"/>
        <v>4433.0061000000005</v>
      </c>
      <c r="J78" s="593">
        <f t="shared" si="9"/>
        <v>0.15001095983152379</v>
      </c>
      <c r="K78" s="13"/>
      <c r="L78" s="357" t="s">
        <v>512</v>
      </c>
      <c r="M78" s="357">
        <v>84191900</v>
      </c>
    </row>
    <row r="79" spans="1:13" ht="24" customHeight="1">
      <c r="A79" s="9">
        <v>5906564192302</v>
      </c>
      <c r="B79" s="10" t="s">
        <v>163</v>
      </c>
      <c r="C79" s="27">
        <v>485</v>
      </c>
      <c r="D79" s="12" t="s">
        <v>164</v>
      </c>
      <c r="E79" s="11">
        <v>4483.74</v>
      </c>
      <c r="F79" s="13">
        <f>E79*1.23</f>
        <v>5515.0001999999995</v>
      </c>
      <c r="G79" s="13"/>
      <c r="H79" s="11">
        <v>3899.19</v>
      </c>
      <c r="I79" s="496">
        <f>H79*1.23</f>
        <v>4796.0037000000002</v>
      </c>
      <c r="J79" s="593">
        <f t="shared" si="9"/>
        <v>0.14991575173305227</v>
      </c>
      <c r="K79" s="13"/>
      <c r="L79" s="357" t="s">
        <v>512</v>
      </c>
      <c r="M79" s="357">
        <v>84191900</v>
      </c>
    </row>
    <row r="80" spans="1:13" ht="24" customHeight="1">
      <c r="A80" s="9">
        <v>5906564192326</v>
      </c>
      <c r="B80" s="10" t="s">
        <v>165</v>
      </c>
      <c r="C80" s="27">
        <v>805</v>
      </c>
      <c r="D80" s="12" t="s">
        <v>166</v>
      </c>
      <c r="E80" s="11">
        <v>6973.17</v>
      </c>
      <c r="F80" s="13">
        <f>E80*1.23</f>
        <v>8576.9990999999991</v>
      </c>
      <c r="G80" s="13"/>
      <c r="H80" s="11">
        <v>6063.42</v>
      </c>
      <c r="I80" s="496">
        <f>H80*1.23</f>
        <v>7458.0065999999997</v>
      </c>
      <c r="J80" s="593">
        <f t="shared" si="9"/>
        <v>0.15003908685197453</v>
      </c>
      <c r="K80" s="13"/>
      <c r="L80" s="357" t="s">
        <v>512</v>
      </c>
      <c r="M80" s="357">
        <v>84191900</v>
      </c>
    </row>
    <row r="81" spans="1:13" ht="24" customHeight="1">
      <c r="A81" s="9">
        <v>5906564132469</v>
      </c>
      <c r="B81" s="10" t="s">
        <v>167</v>
      </c>
      <c r="C81" s="27">
        <v>902</v>
      </c>
      <c r="D81" s="12" t="s">
        <v>168</v>
      </c>
      <c r="E81" s="11">
        <v>7466.67</v>
      </c>
      <c r="F81" s="13">
        <f>E81*1.23</f>
        <v>9184.0041000000001</v>
      </c>
      <c r="G81" s="13"/>
      <c r="H81" s="11">
        <v>6492.68</v>
      </c>
      <c r="I81" s="496">
        <f>H81*1.23</f>
        <v>7985.9964</v>
      </c>
      <c r="J81" s="593">
        <f t="shared" si="9"/>
        <v>0.15001355372511815</v>
      </c>
      <c r="K81" s="13"/>
      <c r="L81" s="357" t="s">
        <v>512</v>
      </c>
      <c r="M81" s="357">
        <v>84191900</v>
      </c>
    </row>
    <row r="82" spans="1:13" ht="24" customHeight="1">
      <c r="A82" s="9">
        <v>5906564132872</v>
      </c>
      <c r="B82" s="10" t="s">
        <v>169</v>
      </c>
      <c r="C82" s="27">
        <v>204</v>
      </c>
      <c r="D82" s="12" t="s">
        <v>170</v>
      </c>
      <c r="E82" s="11">
        <v>3270.73</v>
      </c>
      <c r="F82" s="13">
        <f>E82*1.23</f>
        <v>4022.9978999999998</v>
      </c>
      <c r="G82" s="13"/>
      <c r="H82" s="11">
        <v>2843.9</v>
      </c>
      <c r="I82" s="496">
        <f>H82*1.23</f>
        <v>3497.9969999999998</v>
      </c>
      <c r="J82" s="593">
        <f t="shared" si="9"/>
        <v>0.15008614930201492</v>
      </c>
      <c r="K82" s="13"/>
      <c r="L82" s="357" t="s">
        <v>512</v>
      </c>
      <c r="M82" s="357">
        <v>84191900</v>
      </c>
    </row>
    <row r="83" spans="1:13" ht="24" customHeight="1">
      <c r="A83" s="9">
        <v>5906564191824</v>
      </c>
      <c r="B83" s="10" t="s">
        <v>171</v>
      </c>
      <c r="C83" s="27">
        <v>300</v>
      </c>
      <c r="D83" s="12" t="s">
        <v>172</v>
      </c>
      <c r="E83" s="11">
        <v>3743.9</v>
      </c>
      <c r="F83" s="13">
        <f t="shared" ref="F83:F85" si="15">E83*1.23</f>
        <v>4604.9970000000003</v>
      </c>
      <c r="G83" s="13"/>
      <c r="H83" s="11">
        <v>3255.29</v>
      </c>
      <c r="I83" s="496">
        <f t="shared" si="14"/>
        <v>4004.0066999999999</v>
      </c>
      <c r="J83" s="593">
        <f t="shared" si="9"/>
        <v>0.15009722636078515</v>
      </c>
      <c r="K83" s="13"/>
      <c r="L83" s="357" t="s">
        <v>512</v>
      </c>
      <c r="M83" s="357">
        <v>84191900</v>
      </c>
    </row>
    <row r="84" spans="1:13" ht="24" customHeight="1">
      <c r="A84" s="9">
        <v>5906564191831</v>
      </c>
      <c r="B84" s="10" t="s">
        <v>173</v>
      </c>
      <c r="C84" s="27">
        <v>375</v>
      </c>
      <c r="D84" s="12" t="s">
        <v>174</v>
      </c>
      <c r="E84" s="11">
        <v>4597.5600000000004</v>
      </c>
      <c r="F84" s="13">
        <f t="shared" si="15"/>
        <v>5654.9988000000003</v>
      </c>
      <c r="G84" s="13"/>
      <c r="H84" s="11">
        <v>3997.56</v>
      </c>
      <c r="I84" s="496">
        <f t="shared" si="14"/>
        <v>4916.9988000000003</v>
      </c>
      <c r="J84" s="593">
        <f t="shared" si="9"/>
        <v>0.15009155584906808</v>
      </c>
      <c r="K84" s="13"/>
      <c r="L84" s="357" t="s">
        <v>512</v>
      </c>
      <c r="M84" s="357">
        <v>84191900</v>
      </c>
    </row>
    <row r="85" spans="1:13" ht="24" customHeight="1">
      <c r="A85" s="9">
        <v>5906564192319</v>
      </c>
      <c r="B85" s="10" t="s">
        <v>175</v>
      </c>
      <c r="C85" s="27">
        <v>465</v>
      </c>
      <c r="D85" s="12" t="s">
        <v>176</v>
      </c>
      <c r="E85" s="11">
        <v>5389.43</v>
      </c>
      <c r="F85" s="13">
        <f t="shared" si="15"/>
        <v>6628.9989000000005</v>
      </c>
      <c r="G85" s="13"/>
      <c r="H85" s="11">
        <v>4686.18</v>
      </c>
      <c r="I85" s="496">
        <f t="shared" si="14"/>
        <v>5764.0014000000001</v>
      </c>
      <c r="J85" s="593">
        <f t="shared" si="9"/>
        <v>0.15006892607624978</v>
      </c>
      <c r="K85" s="13"/>
      <c r="L85" s="357" t="s">
        <v>512</v>
      </c>
      <c r="M85" s="357">
        <v>84191900</v>
      </c>
    </row>
    <row r="86" spans="1:13" ht="24" customHeight="1">
      <c r="A86" s="9">
        <v>5906564132476</v>
      </c>
      <c r="B86" s="10" t="s">
        <v>177</v>
      </c>
      <c r="C86" s="27">
        <v>866</v>
      </c>
      <c r="D86" s="12" t="s">
        <v>178</v>
      </c>
      <c r="E86" s="11">
        <v>8813.82</v>
      </c>
      <c r="F86" s="13">
        <f>E86*1.23</f>
        <v>10840.998599999999</v>
      </c>
      <c r="G86" s="13"/>
      <c r="H86" s="11">
        <v>7664.23</v>
      </c>
      <c r="I86" s="496">
        <f>H86*1.23</f>
        <v>9427.0028999999995</v>
      </c>
      <c r="J86" s="593">
        <f t="shared" si="9"/>
        <v>0.14999419380681434</v>
      </c>
      <c r="K86" s="13"/>
      <c r="L86" s="357" t="s">
        <v>512</v>
      </c>
      <c r="M86" s="357">
        <v>84191900</v>
      </c>
    </row>
    <row r="87" spans="1:13" ht="24" customHeight="1">
      <c r="A87" s="9">
        <v>5906564192340</v>
      </c>
      <c r="B87" s="10" t="s">
        <v>179</v>
      </c>
      <c r="C87" s="28" t="s">
        <v>180</v>
      </c>
      <c r="D87" s="12" t="s">
        <v>181</v>
      </c>
      <c r="E87" s="11">
        <v>11014.64</v>
      </c>
      <c r="F87" s="13">
        <f t="shared" ref="F87:F90" si="16">E87*1.23</f>
        <v>13548.007199999998</v>
      </c>
      <c r="G87" s="13"/>
      <c r="H87" s="11">
        <v>9578.0499999999993</v>
      </c>
      <c r="I87" s="496">
        <f t="shared" ref="I87:I97" si="17">H87*1.23</f>
        <v>11781.001499999998</v>
      </c>
      <c r="J87" s="593">
        <f t="shared" si="9"/>
        <v>0.14998773236723562</v>
      </c>
      <c r="K87" s="13"/>
      <c r="L87" s="357" t="s">
        <v>512</v>
      </c>
      <c r="M87" s="357">
        <v>84191900</v>
      </c>
    </row>
    <row r="88" spans="1:13" ht="24" customHeight="1">
      <c r="A88" s="9">
        <v>5906564192364</v>
      </c>
      <c r="B88" s="10" t="s">
        <v>182</v>
      </c>
      <c r="C88" s="28" t="s">
        <v>183</v>
      </c>
      <c r="D88" s="12" t="s">
        <v>184</v>
      </c>
      <c r="E88" s="11">
        <v>14686.18</v>
      </c>
      <c r="F88" s="13">
        <f t="shared" si="16"/>
        <v>18064.001400000001</v>
      </c>
      <c r="G88" s="13"/>
      <c r="H88" s="11">
        <v>12770.73</v>
      </c>
      <c r="I88" s="496">
        <f t="shared" si="17"/>
        <v>15707.997899999998</v>
      </c>
      <c r="J88" s="593">
        <f t="shared" si="9"/>
        <v>0.14998751050253212</v>
      </c>
      <c r="K88" s="13"/>
      <c r="L88" s="357" t="s">
        <v>512</v>
      </c>
      <c r="M88" s="357">
        <v>84191900</v>
      </c>
    </row>
    <row r="89" spans="1:13" ht="24" customHeight="1">
      <c r="A89" s="9">
        <v>5906564192371</v>
      </c>
      <c r="B89" s="10" t="s">
        <v>185</v>
      </c>
      <c r="C89" s="28" t="s">
        <v>180</v>
      </c>
      <c r="D89" s="12" t="s">
        <v>186</v>
      </c>
      <c r="E89" s="11">
        <v>12239.03</v>
      </c>
      <c r="F89" s="13">
        <f t="shared" si="16"/>
        <v>15054.0069</v>
      </c>
      <c r="G89" s="13"/>
      <c r="H89" s="11">
        <v>10642.28</v>
      </c>
      <c r="I89" s="496">
        <f t="shared" si="17"/>
        <v>13090.0044</v>
      </c>
      <c r="J89" s="593">
        <f t="shared" si="9"/>
        <v>0.15003833764945096</v>
      </c>
      <c r="K89" s="13"/>
      <c r="L89" s="357" t="s">
        <v>512</v>
      </c>
      <c r="M89" s="357">
        <v>84191900</v>
      </c>
    </row>
    <row r="90" spans="1:13" ht="24" customHeight="1">
      <c r="A90" s="9">
        <v>5906564192395</v>
      </c>
      <c r="B90" s="10" t="s">
        <v>187</v>
      </c>
      <c r="C90" s="28" t="s">
        <v>183</v>
      </c>
      <c r="D90" s="12" t="s">
        <v>188</v>
      </c>
      <c r="E90" s="11">
        <v>15786.99</v>
      </c>
      <c r="F90" s="13">
        <f t="shared" si="16"/>
        <v>19417.9977</v>
      </c>
      <c r="G90" s="13"/>
      <c r="H90" s="11">
        <v>13727.64</v>
      </c>
      <c r="I90" s="496">
        <f t="shared" si="17"/>
        <v>16884.997199999998</v>
      </c>
      <c r="J90" s="593">
        <f t="shared" si="9"/>
        <v>0.15001486052955948</v>
      </c>
      <c r="K90" s="13"/>
      <c r="L90" s="357" t="s">
        <v>512</v>
      </c>
      <c r="M90" s="357">
        <v>84191900</v>
      </c>
    </row>
    <row r="91" spans="1:13" ht="24" customHeight="1">
      <c r="A91" s="9">
        <v>5906564190421</v>
      </c>
      <c r="B91" s="10" t="s">
        <v>197</v>
      </c>
      <c r="C91" s="27">
        <v>109</v>
      </c>
      <c r="D91" s="12" t="s">
        <v>198</v>
      </c>
      <c r="E91" s="11">
        <v>1687.81</v>
      </c>
      <c r="F91" s="13">
        <f>E91*1.23</f>
        <v>2076.0063</v>
      </c>
      <c r="G91" s="13"/>
      <c r="H91" s="11">
        <v>1430.49</v>
      </c>
      <c r="I91" s="496">
        <f>H91*1.23</f>
        <v>1759.5027</v>
      </c>
      <c r="J91" s="593">
        <f t="shared" si="9"/>
        <v>0.17988241791274318</v>
      </c>
      <c r="K91" s="13"/>
      <c r="L91" s="357" t="s">
        <v>512</v>
      </c>
      <c r="M91" s="357">
        <v>84191900</v>
      </c>
    </row>
    <row r="92" spans="1:13" ht="24" customHeight="1">
      <c r="A92" s="9">
        <v>5906564190438</v>
      </c>
      <c r="B92" s="10" t="s">
        <v>199</v>
      </c>
      <c r="C92" s="27">
        <v>130</v>
      </c>
      <c r="D92" s="12" t="s">
        <v>200</v>
      </c>
      <c r="E92" s="11">
        <v>1798.37</v>
      </c>
      <c r="F92" s="13">
        <f>E92*1.23</f>
        <v>2211.9950999999996</v>
      </c>
      <c r="G92" s="13"/>
      <c r="H92" s="11">
        <v>1523.98</v>
      </c>
      <c r="I92" s="496">
        <f>H92*1.23</f>
        <v>1874.4954</v>
      </c>
      <c r="J92" s="593">
        <f t="shared" si="9"/>
        <v>0.18004829459704186</v>
      </c>
      <c r="K92" s="13"/>
      <c r="L92" s="357" t="s">
        <v>512</v>
      </c>
      <c r="M92" s="357">
        <v>84191900</v>
      </c>
    </row>
    <row r="93" spans="1:13" ht="24" customHeight="1">
      <c r="A93" s="9">
        <v>5906564190445</v>
      </c>
      <c r="B93" s="10" t="s">
        <v>201</v>
      </c>
      <c r="C93" s="27">
        <v>140</v>
      </c>
      <c r="D93" s="12" t="s">
        <v>202</v>
      </c>
      <c r="E93" s="11">
        <v>1908.94</v>
      </c>
      <c r="F93" s="13">
        <f>E93*1.23</f>
        <v>2347.9962</v>
      </c>
      <c r="G93" s="13"/>
      <c r="H93" s="11">
        <v>1617.48</v>
      </c>
      <c r="I93" s="496">
        <f>H93*1.23</f>
        <v>1989.5003999999999</v>
      </c>
      <c r="J93" s="593">
        <f t="shared" si="9"/>
        <v>0.18019388184088836</v>
      </c>
      <c r="K93" s="13"/>
      <c r="L93" s="357" t="s">
        <v>512</v>
      </c>
      <c r="M93" s="357">
        <v>84191900</v>
      </c>
    </row>
    <row r="94" spans="1:13" ht="24" customHeight="1">
      <c r="A94" s="9">
        <v>5906564190216</v>
      </c>
      <c r="B94" s="10" t="s">
        <v>189</v>
      </c>
      <c r="C94" s="27">
        <v>84</v>
      </c>
      <c r="D94" s="12" t="s">
        <v>190</v>
      </c>
      <c r="E94" s="11">
        <v>1438.21</v>
      </c>
      <c r="F94" s="13">
        <f t="shared" ref="F94:F102" si="18">E94*1.23</f>
        <v>1768.9983</v>
      </c>
      <c r="G94" s="13"/>
      <c r="H94" s="11">
        <v>1250.4100000000001</v>
      </c>
      <c r="I94" s="496">
        <f t="shared" si="17"/>
        <v>1538.0043000000001</v>
      </c>
      <c r="J94" s="593">
        <f t="shared" si="9"/>
        <v>0.15019073743812017</v>
      </c>
      <c r="K94" s="13"/>
      <c r="L94" s="357" t="s">
        <v>512</v>
      </c>
      <c r="M94" s="357">
        <v>84191900</v>
      </c>
    </row>
    <row r="95" spans="1:13" ht="24" customHeight="1">
      <c r="A95" s="9">
        <v>5906564190223</v>
      </c>
      <c r="B95" s="10" t="s">
        <v>191</v>
      </c>
      <c r="C95" s="27">
        <v>107</v>
      </c>
      <c r="D95" s="12" t="s">
        <v>192</v>
      </c>
      <c r="E95" s="11">
        <v>1508.13</v>
      </c>
      <c r="F95" s="13">
        <f t="shared" si="18"/>
        <v>1854.9999</v>
      </c>
      <c r="G95" s="13"/>
      <c r="H95" s="11">
        <v>1311.38</v>
      </c>
      <c r="I95" s="496">
        <f t="shared" si="17"/>
        <v>1612.9974000000002</v>
      </c>
      <c r="J95" s="593">
        <f t="shared" si="9"/>
        <v>0.15003278988546409</v>
      </c>
      <c r="K95" s="13"/>
      <c r="L95" s="357" t="s">
        <v>512</v>
      </c>
      <c r="M95" s="357">
        <v>84191900</v>
      </c>
    </row>
    <row r="96" spans="1:13" ht="24" customHeight="1">
      <c r="A96" s="9">
        <v>5906564190230</v>
      </c>
      <c r="B96" s="10" t="s">
        <v>193</v>
      </c>
      <c r="C96" s="27">
        <v>127</v>
      </c>
      <c r="D96" s="12" t="s">
        <v>194</v>
      </c>
      <c r="E96" s="11">
        <v>1662.6</v>
      </c>
      <c r="F96" s="13">
        <f t="shared" si="18"/>
        <v>2044.9979999999998</v>
      </c>
      <c r="G96" s="13"/>
      <c r="H96" s="11">
        <v>1445.53</v>
      </c>
      <c r="I96" s="496">
        <f t="shared" si="17"/>
        <v>1778.0019</v>
      </c>
      <c r="J96" s="593">
        <f t="shared" si="9"/>
        <v>0.15016637496281637</v>
      </c>
      <c r="K96" s="13"/>
      <c r="L96" s="357" t="s">
        <v>512</v>
      </c>
      <c r="M96" s="357">
        <v>84191900</v>
      </c>
    </row>
    <row r="97" spans="1:13" ht="24" customHeight="1">
      <c r="A97" s="9">
        <v>5906564190247</v>
      </c>
      <c r="B97" s="10" t="s">
        <v>195</v>
      </c>
      <c r="C97" s="27">
        <v>138</v>
      </c>
      <c r="D97" s="12" t="s">
        <v>196</v>
      </c>
      <c r="E97" s="11">
        <v>1769.11</v>
      </c>
      <c r="F97" s="13">
        <f t="shared" si="18"/>
        <v>2176.0052999999998</v>
      </c>
      <c r="G97" s="13"/>
      <c r="H97" s="11">
        <v>1538.21</v>
      </c>
      <c r="I97" s="496">
        <f t="shared" si="17"/>
        <v>1891.9983</v>
      </c>
      <c r="J97" s="593">
        <f t="shared" si="9"/>
        <v>0.15010954291026568</v>
      </c>
      <c r="K97" s="13"/>
      <c r="L97" s="357" t="s">
        <v>512</v>
      </c>
      <c r="M97" s="357">
        <v>84191900</v>
      </c>
    </row>
    <row r="98" spans="1:13" ht="24" customHeight="1">
      <c r="A98" s="22">
        <v>5906564191619</v>
      </c>
      <c r="B98" s="3" t="s">
        <v>203</v>
      </c>
      <c r="C98" s="18"/>
      <c r="D98" s="19" t="s">
        <v>204</v>
      </c>
      <c r="E98" s="11">
        <v>117.89</v>
      </c>
      <c r="F98" s="13">
        <f t="shared" si="18"/>
        <v>145.00469999999999</v>
      </c>
      <c r="G98" s="13"/>
      <c r="H98" s="11">
        <v>102.44</v>
      </c>
      <c r="I98" s="496">
        <f t="shared" si="14"/>
        <v>126.0012</v>
      </c>
      <c r="J98" s="593">
        <f t="shared" si="9"/>
        <v>0.15081999219055064</v>
      </c>
      <c r="K98" s="13"/>
      <c r="L98" s="357" t="s">
        <v>513</v>
      </c>
      <c r="M98" s="357">
        <v>73219000</v>
      </c>
    </row>
    <row r="99" spans="1:13" ht="24" customHeight="1">
      <c r="A99" s="22">
        <v>5906564134753</v>
      </c>
      <c r="B99" s="2" t="s">
        <v>205</v>
      </c>
      <c r="C99" s="18"/>
      <c r="D99" s="19" t="s">
        <v>206</v>
      </c>
      <c r="E99" s="11">
        <v>391.06</v>
      </c>
      <c r="F99" s="13">
        <f t="shared" si="18"/>
        <v>481.00380000000001</v>
      </c>
      <c r="G99" s="13"/>
      <c r="H99" s="11">
        <v>339.84</v>
      </c>
      <c r="I99" s="496">
        <f t="shared" si="14"/>
        <v>418.00319999999994</v>
      </c>
      <c r="J99" s="593">
        <f t="shared" si="9"/>
        <v>0.15071798493408672</v>
      </c>
      <c r="K99" s="13"/>
      <c r="L99" s="357" t="s">
        <v>513</v>
      </c>
      <c r="M99" s="357">
        <v>73219000</v>
      </c>
    </row>
    <row r="100" spans="1:13" ht="24" customHeight="1">
      <c r="A100" s="22">
        <v>5906564191695</v>
      </c>
      <c r="B100" s="2" t="s">
        <v>207</v>
      </c>
      <c r="C100" s="18"/>
      <c r="D100" s="19" t="s">
        <v>208</v>
      </c>
      <c r="E100" s="11">
        <v>152.03</v>
      </c>
      <c r="F100" s="13">
        <f t="shared" si="18"/>
        <v>186.99690000000001</v>
      </c>
      <c r="G100" s="13"/>
      <c r="H100" s="11">
        <v>132.52000000000001</v>
      </c>
      <c r="I100" s="496">
        <f t="shared" si="14"/>
        <v>162.99960000000002</v>
      </c>
      <c r="J100" s="593">
        <f t="shared" si="9"/>
        <v>0.1472230606700875</v>
      </c>
      <c r="K100" s="13"/>
      <c r="L100" s="357" t="s">
        <v>513</v>
      </c>
      <c r="M100" s="357">
        <v>73219000</v>
      </c>
    </row>
    <row r="101" spans="1:13" ht="24" customHeight="1">
      <c r="A101" s="22">
        <v>5906564134760</v>
      </c>
      <c r="B101" s="2" t="s">
        <v>209</v>
      </c>
      <c r="C101" s="18"/>
      <c r="D101" s="19" t="s">
        <v>210</v>
      </c>
      <c r="E101" s="11">
        <v>533.33000000000004</v>
      </c>
      <c r="F101" s="13">
        <f t="shared" si="18"/>
        <v>655.99590000000001</v>
      </c>
      <c r="G101" s="13"/>
      <c r="H101" s="11">
        <v>463.42</v>
      </c>
      <c r="I101" s="496">
        <f t="shared" si="14"/>
        <v>570.00660000000005</v>
      </c>
      <c r="J101" s="593">
        <f t="shared" ref="J101:J119" si="19">E101/H101-1</f>
        <v>0.15085667429113991</v>
      </c>
      <c r="K101" s="13"/>
      <c r="L101" s="357" t="s">
        <v>513</v>
      </c>
      <c r="M101" s="357">
        <v>73219000</v>
      </c>
    </row>
    <row r="102" spans="1:13" ht="24" customHeight="1">
      <c r="A102" s="22">
        <v>5906564191633</v>
      </c>
      <c r="B102" s="2" t="s">
        <v>211</v>
      </c>
      <c r="C102" s="18"/>
      <c r="D102" s="19" t="s">
        <v>212</v>
      </c>
      <c r="E102" s="11">
        <v>201.63</v>
      </c>
      <c r="F102" s="13">
        <f t="shared" si="18"/>
        <v>248.00489999999999</v>
      </c>
      <c r="G102" s="13"/>
      <c r="H102" s="11">
        <v>175.61</v>
      </c>
      <c r="I102" s="496">
        <f t="shared" si="14"/>
        <v>216.00030000000001</v>
      </c>
      <c r="J102" s="593">
        <f t="shared" si="19"/>
        <v>0.14816923865383513</v>
      </c>
      <c r="K102" s="13"/>
      <c r="L102" s="357" t="s">
        <v>513</v>
      </c>
      <c r="M102" s="357">
        <v>73219000</v>
      </c>
    </row>
    <row r="103" spans="1:13" ht="24" customHeight="1">
      <c r="A103" s="22">
        <v>5906564130151</v>
      </c>
      <c r="B103" s="2" t="s">
        <v>213</v>
      </c>
      <c r="C103" s="18"/>
      <c r="D103" s="19" t="s">
        <v>214</v>
      </c>
      <c r="E103" s="11">
        <v>291.87</v>
      </c>
      <c r="F103" s="13">
        <f>E103*1.23</f>
        <v>359.00009999999997</v>
      </c>
      <c r="G103" s="13"/>
      <c r="H103" s="11">
        <v>253.66</v>
      </c>
      <c r="I103" s="496">
        <f>H103*1.23</f>
        <v>312.0018</v>
      </c>
      <c r="J103" s="593">
        <f t="shared" si="19"/>
        <v>0.15063470787668543</v>
      </c>
      <c r="K103" s="13"/>
      <c r="L103" s="357" t="s">
        <v>513</v>
      </c>
      <c r="M103" s="357">
        <v>73219000</v>
      </c>
    </row>
    <row r="104" spans="1:13" ht="24" customHeight="1">
      <c r="A104" s="22">
        <v>5906564191640</v>
      </c>
      <c r="B104" s="2" t="s">
        <v>215</v>
      </c>
      <c r="C104" s="18"/>
      <c r="D104" s="19" t="s">
        <v>216</v>
      </c>
      <c r="E104" s="11">
        <v>217.89</v>
      </c>
      <c r="F104" s="13">
        <f t="shared" ref="F104:F106" si="20">E104*1.23</f>
        <v>268.00469999999996</v>
      </c>
      <c r="G104" s="13"/>
      <c r="H104" s="11">
        <v>189.43</v>
      </c>
      <c r="I104" s="496">
        <f t="shared" si="14"/>
        <v>232.99889999999999</v>
      </c>
      <c r="J104" s="593">
        <f t="shared" si="19"/>
        <v>0.15024019426701152</v>
      </c>
      <c r="K104" s="13"/>
      <c r="L104" s="357" t="s">
        <v>513</v>
      </c>
      <c r="M104" s="357">
        <v>73219000</v>
      </c>
    </row>
    <row r="105" spans="1:13" ht="24" customHeight="1">
      <c r="A105" s="22">
        <v>5906564130168</v>
      </c>
      <c r="B105" s="2" t="s">
        <v>217</v>
      </c>
      <c r="C105" s="18"/>
      <c r="D105" s="19" t="s">
        <v>218</v>
      </c>
      <c r="E105" s="11">
        <v>340.65</v>
      </c>
      <c r="F105" s="13">
        <f t="shared" si="20"/>
        <v>418.99949999999995</v>
      </c>
      <c r="G105" s="13"/>
      <c r="H105" s="11">
        <v>295.94</v>
      </c>
      <c r="I105" s="496">
        <f t="shared" si="14"/>
        <v>364.00619999999998</v>
      </c>
      <c r="J105" s="593">
        <f t="shared" si="19"/>
        <v>0.15107792120024333</v>
      </c>
      <c r="K105" s="13"/>
      <c r="L105" s="357" t="s">
        <v>513</v>
      </c>
      <c r="M105" s="357">
        <v>73219000</v>
      </c>
    </row>
    <row r="106" spans="1:13" ht="24" customHeight="1">
      <c r="A106" s="22">
        <v>5906564132261</v>
      </c>
      <c r="B106" s="2" t="s">
        <v>219</v>
      </c>
      <c r="C106" s="18"/>
      <c r="D106" s="19" t="s">
        <v>220</v>
      </c>
      <c r="E106" s="11">
        <v>423.58</v>
      </c>
      <c r="F106" s="13">
        <f t="shared" si="20"/>
        <v>521.00339999999994</v>
      </c>
      <c r="G106" s="13"/>
      <c r="H106" s="11">
        <v>368.29</v>
      </c>
      <c r="I106" s="496">
        <f t="shared" si="14"/>
        <v>452.99670000000003</v>
      </c>
      <c r="J106" s="593">
        <f t="shared" si="19"/>
        <v>0.15012625919791467</v>
      </c>
      <c r="K106" s="13"/>
      <c r="L106" s="357" t="s">
        <v>513</v>
      </c>
      <c r="M106" s="357">
        <v>73219000</v>
      </c>
    </row>
    <row r="107" spans="1:13" ht="24" customHeight="1">
      <c r="A107" s="22">
        <v>5906564132315</v>
      </c>
      <c r="B107" s="2" t="s">
        <v>221</v>
      </c>
      <c r="C107" s="18"/>
      <c r="D107" s="19" t="s">
        <v>222</v>
      </c>
      <c r="E107" s="11">
        <v>1192.68</v>
      </c>
      <c r="F107" s="13">
        <f>E107*1.23</f>
        <v>1466.9964</v>
      </c>
      <c r="G107" s="13"/>
      <c r="H107" s="11">
        <v>1037.4000000000001</v>
      </c>
      <c r="I107" s="496">
        <f>H107*1.23</f>
        <v>1276.0020000000002</v>
      </c>
      <c r="J107" s="593">
        <f t="shared" si="19"/>
        <v>0.14968189705031798</v>
      </c>
      <c r="K107" s="13"/>
      <c r="L107" s="357" t="s">
        <v>513</v>
      </c>
      <c r="M107" s="357">
        <v>73219000</v>
      </c>
    </row>
    <row r="108" spans="1:13" ht="24" customHeight="1">
      <c r="A108" s="22">
        <v>5906564134777</v>
      </c>
      <c r="B108" s="2" t="s">
        <v>223</v>
      </c>
      <c r="C108" s="18"/>
      <c r="D108" s="19" t="s">
        <v>224</v>
      </c>
      <c r="E108" s="11">
        <v>1495.94</v>
      </c>
      <c r="F108" s="13">
        <f>E108*1.23</f>
        <v>1840.0062</v>
      </c>
      <c r="G108" s="13"/>
      <c r="H108" s="11">
        <v>1300.81</v>
      </c>
      <c r="I108" s="496">
        <f>H108*1.23</f>
        <v>1599.9963</v>
      </c>
      <c r="J108" s="593">
        <f t="shared" si="19"/>
        <v>0.15000653439011091</v>
      </c>
      <c r="K108" s="13"/>
      <c r="L108" s="357" t="s">
        <v>513</v>
      </c>
      <c r="M108" s="357">
        <v>73219000</v>
      </c>
    </row>
    <row r="109" spans="1:13" ht="24" customHeight="1">
      <c r="A109" s="22">
        <v>5906564131936</v>
      </c>
      <c r="B109" s="2" t="s">
        <v>225</v>
      </c>
      <c r="C109" s="18"/>
      <c r="D109" s="12" t="s">
        <v>226</v>
      </c>
      <c r="E109" s="11">
        <v>289.43</v>
      </c>
      <c r="F109" s="13">
        <f t="shared" ref="F109:F113" si="21">E109*1.23</f>
        <v>355.99889999999999</v>
      </c>
      <c r="G109" s="13"/>
      <c r="H109" s="11">
        <v>252.03</v>
      </c>
      <c r="I109" s="496">
        <f t="shared" si="14"/>
        <v>309.99689999999998</v>
      </c>
      <c r="J109" s="593">
        <f t="shared" si="19"/>
        <v>0.14839503233742013</v>
      </c>
      <c r="K109" s="13"/>
      <c r="L109" s="357" t="s">
        <v>524</v>
      </c>
      <c r="M109" s="357">
        <v>85168020</v>
      </c>
    </row>
    <row r="110" spans="1:13" ht="24" customHeight="1">
      <c r="A110" s="22">
        <v>5906564131943</v>
      </c>
      <c r="B110" s="2" t="s">
        <v>227</v>
      </c>
      <c r="C110" s="18"/>
      <c r="D110" s="12" t="s">
        <v>228</v>
      </c>
      <c r="E110" s="11">
        <v>308.13</v>
      </c>
      <c r="F110" s="13">
        <f t="shared" si="21"/>
        <v>378.99989999999997</v>
      </c>
      <c r="G110" s="13"/>
      <c r="H110" s="11">
        <v>268.29000000000002</v>
      </c>
      <c r="I110" s="496">
        <f t="shared" si="14"/>
        <v>329.99670000000003</v>
      </c>
      <c r="J110" s="593">
        <f t="shared" si="19"/>
        <v>0.14849603041484949</v>
      </c>
      <c r="K110" s="13"/>
      <c r="L110" s="357" t="s">
        <v>524</v>
      </c>
      <c r="M110" s="357">
        <v>85168020</v>
      </c>
    </row>
    <row r="111" spans="1:13" ht="24" customHeight="1">
      <c r="A111" s="22">
        <v>5906564131950</v>
      </c>
      <c r="B111" s="2" t="s">
        <v>229</v>
      </c>
      <c r="C111" s="18"/>
      <c r="D111" s="12" t="s">
        <v>230</v>
      </c>
      <c r="E111" s="11">
        <v>430.9</v>
      </c>
      <c r="F111" s="13">
        <f t="shared" si="21"/>
        <v>530.00699999999995</v>
      </c>
      <c r="G111" s="13"/>
      <c r="H111" s="11">
        <v>374.8</v>
      </c>
      <c r="I111" s="496">
        <f t="shared" si="14"/>
        <v>461.00400000000002</v>
      </c>
      <c r="J111" s="593">
        <f t="shared" si="19"/>
        <v>0.14967982924226253</v>
      </c>
      <c r="K111" s="13"/>
      <c r="L111" s="357" t="s">
        <v>524</v>
      </c>
      <c r="M111" s="357">
        <v>85168020</v>
      </c>
    </row>
    <row r="112" spans="1:13" ht="24" customHeight="1">
      <c r="A112" s="22">
        <v>5906564131967</v>
      </c>
      <c r="B112" s="2" t="s">
        <v>231</v>
      </c>
      <c r="C112" s="18"/>
      <c r="D112" s="12" t="s">
        <v>232</v>
      </c>
      <c r="E112" s="11">
        <v>1355.29</v>
      </c>
      <c r="F112" s="13">
        <f t="shared" si="21"/>
        <v>1667.0066999999999</v>
      </c>
      <c r="G112" s="13"/>
      <c r="H112" s="11">
        <v>1178.8599999999999</v>
      </c>
      <c r="I112" s="496">
        <f t="shared" si="14"/>
        <v>1449.9977999999999</v>
      </c>
      <c r="J112" s="593">
        <f t="shared" si="19"/>
        <v>0.14966153741750521</v>
      </c>
      <c r="K112" s="13"/>
      <c r="L112" s="357" t="s">
        <v>524</v>
      </c>
      <c r="M112" s="357">
        <v>85168020</v>
      </c>
    </row>
    <row r="113" spans="1:13" ht="24" customHeight="1">
      <c r="A113" s="22">
        <v>5906564131974</v>
      </c>
      <c r="B113" s="2" t="s">
        <v>233</v>
      </c>
      <c r="C113" s="18"/>
      <c r="D113" s="12" t="s">
        <v>234</v>
      </c>
      <c r="E113" s="11">
        <v>1439.84</v>
      </c>
      <c r="F113" s="13">
        <f t="shared" si="21"/>
        <v>1771.0031999999999</v>
      </c>
      <c r="G113" s="13"/>
      <c r="H113" s="11">
        <v>1252.03</v>
      </c>
      <c r="I113" s="496">
        <f t="shared" si="14"/>
        <v>1539.9968999999999</v>
      </c>
      <c r="J113" s="593">
        <f t="shared" si="19"/>
        <v>0.15000439286598555</v>
      </c>
      <c r="K113" s="13"/>
      <c r="L113" s="357" t="s">
        <v>524</v>
      </c>
      <c r="M113" s="357">
        <v>85168020</v>
      </c>
    </row>
    <row r="114" spans="1:13" ht="24" customHeight="1">
      <c r="A114" s="22">
        <v>5906564131004</v>
      </c>
      <c r="B114" s="23" t="s">
        <v>235</v>
      </c>
      <c r="C114" s="11"/>
      <c r="D114" s="12" t="s">
        <v>236</v>
      </c>
      <c r="E114" s="11">
        <v>75.61</v>
      </c>
      <c r="F114" s="13">
        <f>E114*1.23</f>
        <v>93.000299999999996</v>
      </c>
      <c r="G114" s="13"/>
      <c r="H114" s="11">
        <v>65.849999999999994</v>
      </c>
      <c r="I114" s="496">
        <f>H114*1.23</f>
        <v>80.995499999999993</v>
      </c>
      <c r="J114" s="593">
        <f t="shared" si="19"/>
        <v>0.14821564160971912</v>
      </c>
      <c r="K114" s="13"/>
      <c r="L114" s="357" t="s">
        <v>514</v>
      </c>
      <c r="M114" s="357">
        <v>82041100</v>
      </c>
    </row>
    <row r="115" spans="1:13" ht="24" customHeight="1">
      <c r="A115" s="22">
        <v>5906564133275</v>
      </c>
      <c r="B115" s="23" t="s">
        <v>237</v>
      </c>
      <c r="C115" s="11"/>
      <c r="D115" s="12" t="s">
        <v>238</v>
      </c>
      <c r="E115" s="11">
        <v>102.44</v>
      </c>
      <c r="F115" s="13">
        <f t="shared" ref="F115:F117" si="22">E115*1.23</f>
        <v>126.0012</v>
      </c>
      <c r="G115" s="13"/>
      <c r="H115" s="11">
        <v>89.43</v>
      </c>
      <c r="I115" s="496">
        <f t="shared" si="14"/>
        <v>109.99890000000001</v>
      </c>
      <c r="J115" s="593">
        <f t="shared" si="19"/>
        <v>0.1454769093145476</v>
      </c>
      <c r="K115" s="13"/>
      <c r="L115" s="357" t="s">
        <v>514</v>
      </c>
      <c r="M115" s="357">
        <v>82041100</v>
      </c>
    </row>
    <row r="116" spans="1:13" ht="24" customHeight="1">
      <c r="A116" s="22">
        <v>5906564131820</v>
      </c>
      <c r="B116" s="23" t="s">
        <v>239</v>
      </c>
      <c r="C116" s="11"/>
      <c r="D116" s="12" t="s">
        <v>240</v>
      </c>
      <c r="E116" s="11">
        <v>373.98</v>
      </c>
      <c r="F116" s="13">
        <f t="shared" si="22"/>
        <v>459.99540000000002</v>
      </c>
      <c r="G116" s="13"/>
      <c r="H116" s="11">
        <v>325.2</v>
      </c>
      <c r="I116" s="496">
        <f t="shared" si="14"/>
        <v>399.99599999999998</v>
      </c>
      <c r="J116" s="593">
        <f t="shared" si="19"/>
        <v>0.15000000000000013</v>
      </c>
      <c r="K116" s="13"/>
      <c r="L116" s="357" t="s">
        <v>513</v>
      </c>
      <c r="M116" s="357">
        <v>73219000</v>
      </c>
    </row>
    <row r="117" spans="1:13" ht="24" customHeight="1">
      <c r="A117" s="22">
        <v>5906564134784</v>
      </c>
      <c r="B117" s="23" t="s">
        <v>241</v>
      </c>
      <c r="C117" s="11"/>
      <c r="D117" s="12" t="s">
        <v>242</v>
      </c>
      <c r="E117" s="11">
        <v>514.64</v>
      </c>
      <c r="F117" s="13">
        <f t="shared" si="22"/>
        <v>633.00720000000001</v>
      </c>
      <c r="G117" s="13"/>
      <c r="H117" s="11">
        <v>447.16</v>
      </c>
      <c r="I117" s="496">
        <f t="shared" si="14"/>
        <v>550.0068</v>
      </c>
      <c r="J117" s="593">
        <f t="shared" si="19"/>
        <v>0.15090795241077015</v>
      </c>
      <c r="K117" s="13"/>
      <c r="L117" s="357" t="s">
        <v>513</v>
      </c>
      <c r="M117" s="357">
        <v>73219000</v>
      </c>
    </row>
    <row r="118" spans="1:13" ht="24" customHeight="1">
      <c r="A118" s="22">
        <v>5906564191510</v>
      </c>
      <c r="B118" s="23" t="s">
        <v>243</v>
      </c>
      <c r="C118" s="11"/>
      <c r="D118" s="12" t="s">
        <v>244</v>
      </c>
      <c r="E118" s="11">
        <v>117.07</v>
      </c>
      <c r="F118" s="13">
        <f>E118*1.23</f>
        <v>143.99609999999998</v>
      </c>
      <c r="G118" s="13"/>
      <c r="H118" s="11">
        <v>101.63</v>
      </c>
      <c r="I118" s="496">
        <f>H118*1.23</f>
        <v>125.00489999999999</v>
      </c>
      <c r="J118" s="593">
        <f t="shared" si="19"/>
        <v>0.15192364459313201</v>
      </c>
      <c r="K118" s="13"/>
      <c r="L118" s="357" t="s">
        <v>513</v>
      </c>
      <c r="M118" s="357">
        <v>73219000</v>
      </c>
    </row>
    <row r="119" spans="1:13" ht="24" customHeight="1">
      <c r="A119" s="22">
        <v>5906564134746</v>
      </c>
      <c r="B119" s="23" t="s">
        <v>245</v>
      </c>
      <c r="C119" s="11"/>
      <c r="D119" s="12" t="s">
        <v>246</v>
      </c>
      <c r="E119" s="11">
        <v>256.91000000000003</v>
      </c>
      <c r="F119" s="13">
        <f t="shared" ref="F119" si="23">E119*1.23</f>
        <v>315.99930000000001</v>
      </c>
      <c r="G119" s="13"/>
      <c r="H119" s="11">
        <v>223.58</v>
      </c>
      <c r="I119" s="496">
        <f t="shared" si="14"/>
        <v>275.0034</v>
      </c>
      <c r="J119" s="593">
        <f t="shared" si="19"/>
        <v>0.14907415690133297</v>
      </c>
      <c r="K119" s="13"/>
      <c r="L119" s="357" t="s">
        <v>513</v>
      </c>
      <c r="M119" s="357">
        <v>73219000</v>
      </c>
    </row>
    <row r="120" spans="1:13" ht="24" customHeight="1">
      <c r="A120" s="22"/>
      <c r="B120" s="23"/>
      <c r="C120" s="11"/>
      <c r="D120" s="12"/>
      <c r="E120" s="11"/>
      <c r="F120" s="13"/>
      <c r="G120" s="13"/>
      <c r="H120" s="498"/>
      <c r="I120" s="496"/>
      <c r="J120" s="593"/>
      <c r="K120" s="13"/>
      <c r="L120" s="359"/>
      <c r="M120" s="360"/>
    </row>
    <row r="121" spans="1:13" s="29" customFormat="1" ht="24" customHeight="1">
      <c r="A121" s="30" t="s">
        <v>275</v>
      </c>
      <c r="B121" s="339"/>
      <c r="C121" s="338"/>
      <c r="D121" s="339"/>
      <c r="E121" s="340"/>
      <c r="F121" s="342"/>
      <c r="G121" s="342"/>
      <c r="H121" s="492"/>
      <c r="I121" s="497"/>
      <c r="J121" s="594"/>
      <c r="K121" s="342"/>
      <c r="L121" s="361"/>
      <c r="M121" s="362"/>
    </row>
    <row r="122" spans="1:13" ht="24" customHeight="1">
      <c r="A122" s="23" t="s">
        <v>1</v>
      </c>
      <c r="B122" s="10" t="s">
        <v>2</v>
      </c>
      <c r="C122" s="4" t="s">
        <v>3</v>
      </c>
      <c r="D122" s="5" t="s">
        <v>4</v>
      </c>
      <c r="E122" s="4" t="s">
        <v>5</v>
      </c>
      <c r="F122" s="13" t="s">
        <v>6</v>
      </c>
      <c r="G122" s="13"/>
      <c r="H122" s="494" t="s">
        <v>5</v>
      </c>
      <c r="I122" s="496" t="s">
        <v>6</v>
      </c>
      <c r="J122" s="592" t="s">
        <v>552</v>
      </c>
      <c r="K122" s="13"/>
      <c r="L122" s="356" t="s">
        <v>507</v>
      </c>
      <c r="M122" s="356" t="s">
        <v>508</v>
      </c>
    </row>
    <row r="123" spans="1:13" ht="24" customHeight="1">
      <c r="A123" s="9">
        <v>5906564134531</v>
      </c>
      <c r="B123" s="10" t="s">
        <v>276</v>
      </c>
      <c r="C123" s="11" t="s">
        <v>277</v>
      </c>
      <c r="D123" s="12" t="s">
        <v>278</v>
      </c>
      <c r="E123" s="14">
        <v>4310.57</v>
      </c>
      <c r="F123" s="13">
        <f t="shared" ref="F123:F147" si="24">E123*1.23</f>
        <v>5302.0010999999995</v>
      </c>
      <c r="G123" s="13"/>
      <c r="H123" s="495">
        <v>4105.6899999999996</v>
      </c>
      <c r="I123" s="496">
        <f t="shared" ref="I123:I147" si="25">H123*1.23</f>
        <v>5049.9986999999992</v>
      </c>
      <c r="J123" s="593">
        <f t="shared" ref="J123:J147" si="26">E123/H123-1</f>
        <v>4.9901478192459825E-2</v>
      </c>
      <c r="K123" s="13"/>
      <c r="L123" s="363" t="s">
        <v>529</v>
      </c>
      <c r="M123" s="363">
        <v>84031090</v>
      </c>
    </row>
    <row r="124" spans="1:13" ht="24" customHeight="1">
      <c r="A124" s="9">
        <v>5906564134548</v>
      </c>
      <c r="B124" s="10" t="s">
        <v>279</v>
      </c>
      <c r="C124" s="11" t="s">
        <v>280</v>
      </c>
      <c r="D124" s="12" t="s">
        <v>281</v>
      </c>
      <c r="E124" s="14">
        <v>4310.57</v>
      </c>
      <c r="F124" s="13">
        <f t="shared" si="24"/>
        <v>5302.0010999999995</v>
      </c>
      <c r="G124" s="13"/>
      <c r="H124" s="495">
        <v>4105.6899999999996</v>
      </c>
      <c r="I124" s="496">
        <f t="shared" si="25"/>
        <v>5049.9986999999992</v>
      </c>
      <c r="J124" s="593">
        <f t="shared" si="26"/>
        <v>4.9901478192459825E-2</v>
      </c>
      <c r="K124" s="13"/>
      <c r="L124" s="363" t="s">
        <v>529</v>
      </c>
      <c r="M124" s="363">
        <v>84031090</v>
      </c>
    </row>
    <row r="125" spans="1:13" ht="24" customHeight="1">
      <c r="A125" s="9">
        <v>5906564134517</v>
      </c>
      <c r="B125" s="10" t="s">
        <v>282</v>
      </c>
      <c r="C125" s="11" t="s">
        <v>277</v>
      </c>
      <c r="D125" s="12" t="s">
        <v>283</v>
      </c>
      <c r="E125" s="14">
        <v>4038.21</v>
      </c>
      <c r="F125" s="13">
        <f t="shared" si="24"/>
        <v>4966.9983000000002</v>
      </c>
      <c r="G125" s="13"/>
      <c r="H125" s="495">
        <v>3845.53</v>
      </c>
      <c r="I125" s="496">
        <f t="shared" si="25"/>
        <v>4730.0019000000002</v>
      </c>
      <c r="J125" s="593">
        <f t="shared" si="26"/>
        <v>5.0104927019162471E-2</v>
      </c>
      <c r="K125" s="13"/>
      <c r="L125" s="363" t="s">
        <v>529</v>
      </c>
      <c r="M125" s="363">
        <v>84031090</v>
      </c>
    </row>
    <row r="126" spans="1:13" ht="24" customHeight="1">
      <c r="A126" s="9">
        <v>5906564134524</v>
      </c>
      <c r="B126" s="10" t="s">
        <v>284</v>
      </c>
      <c r="C126" s="11" t="s">
        <v>280</v>
      </c>
      <c r="D126" s="12" t="s">
        <v>285</v>
      </c>
      <c r="E126" s="14">
        <v>4038.21</v>
      </c>
      <c r="F126" s="13">
        <f t="shared" si="24"/>
        <v>4966.9983000000002</v>
      </c>
      <c r="G126" s="13"/>
      <c r="H126" s="495">
        <v>3845.53</v>
      </c>
      <c r="I126" s="496">
        <f t="shared" si="25"/>
        <v>4730.0019000000002</v>
      </c>
      <c r="J126" s="593">
        <f t="shared" si="26"/>
        <v>5.0104927019162471E-2</v>
      </c>
      <c r="K126" s="13"/>
      <c r="L126" s="363" t="s">
        <v>529</v>
      </c>
      <c r="M126" s="363">
        <v>84031090</v>
      </c>
    </row>
    <row r="127" spans="1:13" ht="24" customHeight="1">
      <c r="A127" s="9">
        <v>5906564134647</v>
      </c>
      <c r="B127" s="10" t="s">
        <v>286</v>
      </c>
      <c r="C127" s="11" t="s">
        <v>277</v>
      </c>
      <c r="D127" s="12" t="s">
        <v>287</v>
      </c>
      <c r="E127" s="14">
        <v>3930.9</v>
      </c>
      <c r="F127" s="13">
        <f t="shared" si="24"/>
        <v>4835.0069999999996</v>
      </c>
      <c r="G127" s="13"/>
      <c r="H127" s="495">
        <v>3743.9</v>
      </c>
      <c r="I127" s="496">
        <f t="shared" si="25"/>
        <v>4604.9970000000003</v>
      </c>
      <c r="J127" s="593">
        <f t="shared" si="26"/>
        <v>4.9947915275514898E-2</v>
      </c>
      <c r="K127" s="13"/>
      <c r="L127" s="363" t="s">
        <v>529</v>
      </c>
      <c r="M127" s="363">
        <v>84031090</v>
      </c>
    </row>
    <row r="128" spans="1:13" ht="24" customHeight="1">
      <c r="A128" s="9">
        <v>5906564134654</v>
      </c>
      <c r="B128" s="10" t="s">
        <v>288</v>
      </c>
      <c r="C128" s="11" t="s">
        <v>280</v>
      </c>
      <c r="D128" s="12" t="s">
        <v>289</v>
      </c>
      <c r="E128" s="14">
        <v>3930.9</v>
      </c>
      <c r="F128" s="13">
        <f t="shared" si="24"/>
        <v>4835.0069999999996</v>
      </c>
      <c r="G128" s="13"/>
      <c r="H128" s="495">
        <v>3743.9</v>
      </c>
      <c r="I128" s="496">
        <f t="shared" si="25"/>
        <v>4604.9970000000003</v>
      </c>
      <c r="J128" s="593">
        <f t="shared" si="26"/>
        <v>4.9947915275514898E-2</v>
      </c>
      <c r="K128" s="13"/>
      <c r="L128" s="363" t="s">
        <v>529</v>
      </c>
      <c r="M128" s="363">
        <v>84031090</v>
      </c>
    </row>
    <row r="129" spans="1:13" ht="24" customHeight="1">
      <c r="A129" s="9">
        <v>5906564134623</v>
      </c>
      <c r="B129" s="10" t="s">
        <v>290</v>
      </c>
      <c r="C129" s="11" t="s">
        <v>277</v>
      </c>
      <c r="D129" s="12" t="s">
        <v>291</v>
      </c>
      <c r="E129" s="14">
        <v>3670.73</v>
      </c>
      <c r="F129" s="13">
        <f t="shared" si="24"/>
        <v>4514.9979000000003</v>
      </c>
      <c r="G129" s="13"/>
      <c r="H129" s="495">
        <v>3495.94</v>
      </c>
      <c r="I129" s="496">
        <f t="shared" si="25"/>
        <v>4300.0061999999998</v>
      </c>
      <c r="J129" s="593">
        <f t="shared" si="26"/>
        <v>4.9997997677305728E-2</v>
      </c>
      <c r="K129" s="13"/>
      <c r="L129" s="363" t="s">
        <v>529</v>
      </c>
      <c r="M129" s="363">
        <v>84031090</v>
      </c>
    </row>
    <row r="130" spans="1:13" ht="24" customHeight="1">
      <c r="A130" s="9">
        <v>5906564134630</v>
      </c>
      <c r="B130" s="10" t="s">
        <v>292</v>
      </c>
      <c r="C130" s="11" t="s">
        <v>280</v>
      </c>
      <c r="D130" s="12" t="s">
        <v>293</v>
      </c>
      <c r="E130" s="14">
        <v>3670.73</v>
      </c>
      <c r="F130" s="13">
        <f t="shared" si="24"/>
        <v>4514.9979000000003</v>
      </c>
      <c r="G130" s="13"/>
      <c r="H130" s="495">
        <v>3495.94</v>
      </c>
      <c r="I130" s="496">
        <f t="shared" si="25"/>
        <v>4300.0061999999998</v>
      </c>
      <c r="J130" s="593">
        <f t="shared" si="26"/>
        <v>4.9997997677305728E-2</v>
      </c>
      <c r="K130" s="13"/>
      <c r="L130" s="363" t="s">
        <v>529</v>
      </c>
      <c r="M130" s="363">
        <v>84031090</v>
      </c>
    </row>
    <row r="131" spans="1:13" ht="24" customHeight="1">
      <c r="A131" s="17">
        <v>5906564134173</v>
      </c>
      <c r="B131" s="10" t="s">
        <v>294</v>
      </c>
      <c r="C131" s="11" t="s">
        <v>277</v>
      </c>
      <c r="D131" s="12" t="s">
        <v>295</v>
      </c>
      <c r="E131" s="14">
        <v>10286.99</v>
      </c>
      <c r="F131" s="13">
        <f t="shared" si="24"/>
        <v>12652.9977</v>
      </c>
      <c r="G131" s="13"/>
      <c r="H131" s="495">
        <v>9796.75</v>
      </c>
      <c r="I131" s="496">
        <f t="shared" si="25"/>
        <v>12050.002500000001</v>
      </c>
      <c r="J131" s="593">
        <f t="shared" si="26"/>
        <v>5.0041085053716738E-2</v>
      </c>
      <c r="K131" s="13"/>
      <c r="L131" s="363" t="s">
        <v>529</v>
      </c>
      <c r="M131" s="363">
        <v>84031090</v>
      </c>
    </row>
    <row r="132" spans="1:13" ht="24" customHeight="1">
      <c r="A132" s="17">
        <v>5906564134180</v>
      </c>
      <c r="B132" s="10" t="s">
        <v>296</v>
      </c>
      <c r="C132" s="11" t="s">
        <v>280</v>
      </c>
      <c r="D132" s="12" t="s">
        <v>297</v>
      </c>
      <c r="E132" s="14">
        <v>10286.99</v>
      </c>
      <c r="F132" s="13">
        <f t="shared" si="24"/>
        <v>12652.9977</v>
      </c>
      <c r="G132" s="13"/>
      <c r="H132" s="495">
        <v>9796.75</v>
      </c>
      <c r="I132" s="496">
        <f t="shared" si="25"/>
        <v>12050.002500000001</v>
      </c>
      <c r="J132" s="593">
        <f t="shared" si="26"/>
        <v>5.0041085053716738E-2</v>
      </c>
      <c r="K132" s="13"/>
      <c r="L132" s="363" t="s">
        <v>529</v>
      </c>
      <c r="M132" s="363">
        <v>84031090</v>
      </c>
    </row>
    <row r="133" spans="1:13" ht="24" customHeight="1">
      <c r="A133" s="9">
        <v>5906564028007</v>
      </c>
      <c r="B133" s="10" t="s">
        <v>298</v>
      </c>
      <c r="C133" s="11" t="s">
        <v>299</v>
      </c>
      <c r="D133" s="12" t="s">
        <v>300</v>
      </c>
      <c r="E133" s="14">
        <v>6368.29</v>
      </c>
      <c r="F133" s="13">
        <f t="shared" si="24"/>
        <v>7832.9966999999997</v>
      </c>
      <c r="G133" s="13"/>
      <c r="H133" s="495">
        <v>6065.04</v>
      </c>
      <c r="I133" s="496">
        <f t="shared" si="25"/>
        <v>7459.9992000000002</v>
      </c>
      <c r="J133" s="593">
        <f t="shared" si="26"/>
        <v>4.9999670241251515E-2</v>
      </c>
      <c r="K133" s="13"/>
      <c r="L133" s="363" t="s">
        <v>529</v>
      </c>
      <c r="M133" s="363">
        <v>84031090</v>
      </c>
    </row>
    <row r="134" spans="1:13" ht="24" customHeight="1">
      <c r="A134" s="9">
        <v>5906564028014</v>
      </c>
      <c r="B134" s="10" t="s">
        <v>301</v>
      </c>
      <c r="C134" s="11" t="s">
        <v>302</v>
      </c>
      <c r="D134" s="12" t="s">
        <v>303</v>
      </c>
      <c r="E134" s="14">
        <v>6461.79</v>
      </c>
      <c r="F134" s="13">
        <f t="shared" si="24"/>
        <v>7948.0016999999998</v>
      </c>
      <c r="G134" s="13"/>
      <c r="H134" s="495">
        <v>6154.47</v>
      </c>
      <c r="I134" s="496">
        <f t="shared" si="25"/>
        <v>7569.9980999999998</v>
      </c>
      <c r="J134" s="593">
        <f t="shared" si="26"/>
        <v>4.9934437896358208E-2</v>
      </c>
      <c r="K134" s="13"/>
      <c r="L134" s="363" t="s">
        <v>529</v>
      </c>
      <c r="M134" s="363">
        <v>84031090</v>
      </c>
    </row>
    <row r="135" spans="1:13" ht="24" customHeight="1">
      <c r="A135" s="9">
        <v>5906564028021</v>
      </c>
      <c r="B135" s="10" t="s">
        <v>304</v>
      </c>
      <c r="C135" s="11" t="s">
        <v>305</v>
      </c>
      <c r="D135" s="12" t="s">
        <v>306</v>
      </c>
      <c r="E135" s="14">
        <v>6675.61</v>
      </c>
      <c r="F135" s="13">
        <f t="shared" si="24"/>
        <v>8211.0002999999997</v>
      </c>
      <c r="G135" s="13"/>
      <c r="H135" s="495">
        <v>6357.72</v>
      </c>
      <c r="I135" s="496">
        <f t="shared" si="25"/>
        <v>7819.9956000000002</v>
      </c>
      <c r="J135" s="593">
        <f t="shared" si="26"/>
        <v>5.0000629156364162E-2</v>
      </c>
      <c r="K135" s="13"/>
      <c r="L135" s="363" t="s">
        <v>529</v>
      </c>
      <c r="M135" s="363">
        <v>84031090</v>
      </c>
    </row>
    <row r="136" spans="1:13" ht="24" customHeight="1">
      <c r="A136" s="9">
        <v>5906564028038</v>
      </c>
      <c r="B136" s="10" t="s">
        <v>307</v>
      </c>
      <c r="C136" s="11" t="s">
        <v>308</v>
      </c>
      <c r="D136" s="12" t="s">
        <v>309</v>
      </c>
      <c r="E136" s="14">
        <v>6786.99</v>
      </c>
      <c r="F136" s="13">
        <f t="shared" si="24"/>
        <v>8347.9976999999999</v>
      </c>
      <c r="G136" s="13"/>
      <c r="H136" s="495">
        <v>6463.42</v>
      </c>
      <c r="I136" s="496">
        <f t="shared" si="25"/>
        <v>7950.0065999999997</v>
      </c>
      <c r="J136" s="593">
        <f t="shared" si="26"/>
        <v>5.0061732024222483E-2</v>
      </c>
      <c r="K136" s="13"/>
      <c r="L136" s="363" t="s">
        <v>529</v>
      </c>
      <c r="M136" s="363">
        <v>84031090</v>
      </c>
    </row>
    <row r="137" spans="1:13" ht="24" customHeight="1">
      <c r="A137" s="25">
        <v>5906564028106</v>
      </c>
      <c r="B137" s="10" t="s">
        <v>310</v>
      </c>
      <c r="C137" s="11" t="s">
        <v>299</v>
      </c>
      <c r="D137" s="12" t="s">
        <v>311</v>
      </c>
      <c r="E137" s="14">
        <v>7170.73</v>
      </c>
      <c r="F137" s="13">
        <f t="shared" si="24"/>
        <v>8819.9978999999985</v>
      </c>
      <c r="G137" s="13"/>
      <c r="H137" s="495">
        <v>6829.27</v>
      </c>
      <c r="I137" s="496">
        <f t="shared" si="25"/>
        <v>8400.0020999999997</v>
      </c>
      <c r="J137" s="593">
        <f t="shared" si="26"/>
        <v>4.9999487500127948E-2</v>
      </c>
      <c r="K137" s="13"/>
      <c r="L137" s="363" t="s">
        <v>529</v>
      </c>
      <c r="M137" s="363">
        <v>84031090</v>
      </c>
    </row>
    <row r="138" spans="1:13" ht="24" customHeight="1">
      <c r="A138" s="25">
        <v>5906564028113</v>
      </c>
      <c r="B138" s="10" t="s">
        <v>312</v>
      </c>
      <c r="C138" s="11" t="s">
        <v>302</v>
      </c>
      <c r="D138" s="12" t="s">
        <v>313</v>
      </c>
      <c r="E138" s="14">
        <v>7366.67</v>
      </c>
      <c r="F138" s="13">
        <f t="shared" si="24"/>
        <v>9061.0041000000001</v>
      </c>
      <c r="G138" s="13"/>
      <c r="H138" s="495">
        <v>7016.26</v>
      </c>
      <c r="I138" s="496">
        <f t="shared" si="25"/>
        <v>8629.9997999999996</v>
      </c>
      <c r="J138" s="593">
        <f t="shared" si="26"/>
        <v>4.9942561991716428E-2</v>
      </c>
      <c r="K138" s="13"/>
      <c r="L138" s="363" t="s">
        <v>529</v>
      </c>
      <c r="M138" s="363">
        <v>84031090</v>
      </c>
    </row>
    <row r="139" spans="1:13" ht="24" customHeight="1">
      <c r="A139" s="25">
        <v>5906564028120</v>
      </c>
      <c r="B139" s="10" t="s">
        <v>314</v>
      </c>
      <c r="C139" s="11" t="s">
        <v>305</v>
      </c>
      <c r="D139" s="12" t="s">
        <v>315</v>
      </c>
      <c r="E139" s="14">
        <v>7588.62</v>
      </c>
      <c r="F139" s="13">
        <f t="shared" si="24"/>
        <v>9334.0025999999998</v>
      </c>
      <c r="G139" s="13"/>
      <c r="H139" s="495">
        <v>7227.64</v>
      </c>
      <c r="I139" s="496">
        <f t="shared" si="25"/>
        <v>8889.9971999999998</v>
      </c>
      <c r="J139" s="593">
        <f t="shared" si="26"/>
        <v>4.9944380184956616E-2</v>
      </c>
      <c r="K139" s="13"/>
      <c r="L139" s="363" t="s">
        <v>529</v>
      </c>
      <c r="M139" s="363">
        <v>84031090</v>
      </c>
    </row>
    <row r="140" spans="1:13" ht="24" customHeight="1">
      <c r="A140" s="25">
        <v>5906564028137</v>
      </c>
      <c r="B140" s="10" t="s">
        <v>316</v>
      </c>
      <c r="C140" s="11" t="s">
        <v>308</v>
      </c>
      <c r="D140" s="12" t="s">
        <v>317</v>
      </c>
      <c r="E140" s="14">
        <v>7793.5</v>
      </c>
      <c r="F140" s="13">
        <f t="shared" si="24"/>
        <v>9586.0049999999992</v>
      </c>
      <c r="G140" s="13"/>
      <c r="H140" s="495">
        <v>7422.76</v>
      </c>
      <c r="I140" s="496">
        <f t="shared" si="25"/>
        <v>9129.9948000000004</v>
      </c>
      <c r="J140" s="593">
        <f t="shared" si="26"/>
        <v>4.9946381130469009E-2</v>
      </c>
      <c r="K140" s="13"/>
      <c r="L140" s="363" t="s">
        <v>529</v>
      </c>
      <c r="M140" s="363">
        <v>84031090</v>
      </c>
    </row>
    <row r="141" spans="1:13" ht="24" customHeight="1">
      <c r="A141" s="22">
        <v>5906564134661</v>
      </c>
      <c r="B141" s="2" t="s">
        <v>318</v>
      </c>
      <c r="C141" s="18"/>
      <c r="D141" s="19" t="s">
        <v>319</v>
      </c>
      <c r="E141" s="14">
        <v>623.58000000000004</v>
      </c>
      <c r="F141" s="13">
        <f t="shared" si="24"/>
        <v>767.00340000000006</v>
      </c>
      <c r="G141" s="13"/>
      <c r="H141" s="495">
        <v>593.5</v>
      </c>
      <c r="I141" s="496">
        <f t="shared" si="25"/>
        <v>730.005</v>
      </c>
      <c r="J141" s="593">
        <f t="shared" si="26"/>
        <v>5.068239258635221E-2</v>
      </c>
      <c r="K141" s="13"/>
      <c r="L141" s="363" t="s">
        <v>518</v>
      </c>
      <c r="M141" s="363">
        <v>84039090</v>
      </c>
    </row>
    <row r="142" spans="1:13" ht="45">
      <c r="A142" s="22">
        <v>5906564134685</v>
      </c>
      <c r="B142" s="2" t="s">
        <v>320</v>
      </c>
      <c r="C142" s="18"/>
      <c r="D142" s="19" t="s">
        <v>321</v>
      </c>
      <c r="E142" s="14">
        <v>435.77</v>
      </c>
      <c r="F142" s="13">
        <f t="shared" si="24"/>
        <v>535.99709999999993</v>
      </c>
      <c r="G142" s="13"/>
      <c r="H142" s="495">
        <v>414.64</v>
      </c>
      <c r="I142" s="496">
        <f t="shared" si="25"/>
        <v>510.00719999999995</v>
      </c>
      <c r="J142" s="593">
        <f t="shared" si="26"/>
        <v>5.0959868801852215E-2</v>
      </c>
      <c r="K142" s="13"/>
      <c r="L142" s="363" t="s">
        <v>518</v>
      </c>
      <c r="M142" s="363">
        <v>84039090</v>
      </c>
    </row>
    <row r="143" spans="1:13" ht="22.5">
      <c r="A143" s="22">
        <v>5906564130601</v>
      </c>
      <c r="B143" s="2" t="s">
        <v>322</v>
      </c>
      <c r="C143" s="18"/>
      <c r="D143" s="19" t="s">
        <v>526</v>
      </c>
      <c r="E143" s="14">
        <v>57.72</v>
      </c>
      <c r="F143" s="13">
        <f t="shared" si="24"/>
        <v>70.995599999999996</v>
      </c>
      <c r="G143" s="13"/>
      <c r="H143" s="495">
        <v>55.29</v>
      </c>
      <c r="I143" s="496">
        <f t="shared" si="25"/>
        <v>68.006699999999995</v>
      </c>
      <c r="J143" s="593">
        <f t="shared" si="26"/>
        <v>4.3950081389039664E-2</v>
      </c>
      <c r="K143" s="13"/>
      <c r="L143" s="363" t="s">
        <v>515</v>
      </c>
      <c r="M143" s="363">
        <v>90318080</v>
      </c>
    </row>
    <row r="144" spans="1:13" ht="33.75">
      <c r="A144" s="22">
        <v>5906564130618</v>
      </c>
      <c r="B144" s="2" t="s">
        <v>324</v>
      </c>
      <c r="C144" s="18"/>
      <c r="D144" s="19" t="s">
        <v>325</v>
      </c>
      <c r="E144" s="14">
        <v>57.72</v>
      </c>
      <c r="F144" s="13">
        <f t="shared" si="24"/>
        <v>70.995599999999996</v>
      </c>
      <c r="G144" s="13"/>
      <c r="H144" s="495">
        <v>55.29</v>
      </c>
      <c r="I144" s="496">
        <f t="shared" si="25"/>
        <v>68.006699999999995</v>
      </c>
      <c r="J144" s="593">
        <f t="shared" si="26"/>
        <v>4.3950081389039664E-2</v>
      </c>
      <c r="K144" s="13"/>
      <c r="L144" s="363" t="s">
        <v>515</v>
      </c>
      <c r="M144" s="363">
        <v>90318080</v>
      </c>
    </row>
    <row r="145" spans="1:13" ht="24" customHeight="1">
      <c r="A145" s="22">
        <v>5906564130502</v>
      </c>
      <c r="B145" s="23" t="s">
        <v>326</v>
      </c>
      <c r="C145" s="18"/>
      <c r="D145" s="19" t="s">
        <v>327</v>
      </c>
      <c r="E145" s="14">
        <v>123.58</v>
      </c>
      <c r="F145" s="13">
        <f t="shared" si="24"/>
        <v>152.0034</v>
      </c>
      <c r="G145" s="13"/>
      <c r="H145" s="495">
        <v>117.89</v>
      </c>
      <c r="I145" s="496">
        <f t="shared" si="25"/>
        <v>145.00469999999999</v>
      </c>
      <c r="J145" s="593">
        <f t="shared" si="26"/>
        <v>4.8265332089235669E-2</v>
      </c>
      <c r="K145" s="13"/>
      <c r="L145" s="363" t="s">
        <v>530</v>
      </c>
      <c r="M145" s="363">
        <v>84212100</v>
      </c>
    </row>
    <row r="146" spans="1:13" ht="24" customHeight="1">
      <c r="A146" s="9">
        <v>5906564130182</v>
      </c>
      <c r="B146" s="2" t="s">
        <v>328</v>
      </c>
      <c r="C146" s="18"/>
      <c r="D146" s="19" t="s">
        <v>329</v>
      </c>
      <c r="E146" s="14">
        <v>555.29</v>
      </c>
      <c r="F146" s="13">
        <f t="shared" si="24"/>
        <v>683.00669999999991</v>
      </c>
      <c r="G146" s="13"/>
      <c r="H146" s="495">
        <v>528.46</v>
      </c>
      <c r="I146" s="496">
        <f t="shared" si="25"/>
        <v>650.00580000000002</v>
      </c>
      <c r="J146" s="593">
        <f t="shared" si="26"/>
        <v>5.077016235855103E-2</v>
      </c>
      <c r="K146" s="13"/>
      <c r="L146" s="363" t="s">
        <v>518</v>
      </c>
      <c r="M146" s="363">
        <v>84039090</v>
      </c>
    </row>
    <row r="147" spans="1:13" ht="24" customHeight="1">
      <c r="A147" s="9">
        <v>5907718971729</v>
      </c>
      <c r="B147" s="2" t="s">
        <v>330</v>
      </c>
      <c r="C147" s="18"/>
      <c r="D147" s="19" t="s">
        <v>331</v>
      </c>
      <c r="E147" s="14">
        <v>555.29</v>
      </c>
      <c r="F147" s="13">
        <f t="shared" si="24"/>
        <v>683.00669999999991</v>
      </c>
      <c r="G147" s="13"/>
      <c r="H147" s="495">
        <v>528.46</v>
      </c>
      <c r="I147" s="496">
        <f t="shared" si="25"/>
        <v>650.00580000000002</v>
      </c>
      <c r="J147" s="593">
        <f t="shared" si="26"/>
        <v>5.077016235855103E-2</v>
      </c>
      <c r="K147" s="13"/>
      <c r="L147" s="363" t="s">
        <v>518</v>
      </c>
      <c r="M147" s="363">
        <v>84039090</v>
      </c>
    </row>
    <row r="148" spans="1:13" ht="24" customHeight="1">
      <c r="A148" s="9"/>
      <c r="B148" s="2"/>
      <c r="C148" s="18"/>
      <c r="D148" s="19"/>
      <c r="E148" s="11"/>
      <c r="F148" s="13"/>
      <c r="G148" s="13"/>
      <c r="H148" s="498"/>
      <c r="I148" s="496"/>
      <c r="J148" s="593"/>
      <c r="K148" s="13"/>
      <c r="L148" s="359"/>
      <c r="M148" s="360"/>
    </row>
    <row r="149" spans="1:13" s="29" customFormat="1" ht="24" customHeight="1">
      <c r="A149" s="30" t="s">
        <v>250</v>
      </c>
      <c r="B149" s="336"/>
      <c r="C149" s="343"/>
      <c r="D149" s="344"/>
      <c r="E149" s="340"/>
      <c r="F149" s="338"/>
      <c r="G149" s="338"/>
      <c r="H149" s="492"/>
      <c r="I149" s="499"/>
      <c r="J149" s="595"/>
      <c r="K149" s="338"/>
      <c r="L149" s="362"/>
      <c r="M149" s="362"/>
    </row>
    <row r="150" spans="1:13" ht="24" customHeight="1">
      <c r="A150" s="23" t="s">
        <v>1</v>
      </c>
      <c r="B150" s="10" t="s">
        <v>2</v>
      </c>
      <c r="C150" s="7"/>
      <c r="D150" s="5" t="s">
        <v>4</v>
      </c>
      <c r="E150" s="4" t="s">
        <v>5</v>
      </c>
      <c r="F150" s="13" t="s">
        <v>6</v>
      </c>
      <c r="G150" s="13"/>
      <c r="H150" s="494" t="s">
        <v>5</v>
      </c>
      <c r="I150" s="496" t="s">
        <v>6</v>
      </c>
      <c r="J150" s="592" t="s">
        <v>552</v>
      </c>
      <c r="K150" s="13"/>
      <c r="L150" s="356" t="s">
        <v>507</v>
      </c>
      <c r="M150" s="356" t="s">
        <v>508</v>
      </c>
    </row>
    <row r="151" spans="1:13" ht="24" customHeight="1">
      <c r="A151" s="16">
        <v>4054465080141</v>
      </c>
      <c r="B151" s="10" t="s">
        <v>475</v>
      </c>
      <c r="C151" s="6"/>
      <c r="D151" s="12" t="s">
        <v>490</v>
      </c>
      <c r="E151" s="14">
        <v>2509.7600000000002</v>
      </c>
      <c r="F151" s="13">
        <f>E151*1.23</f>
        <v>3087.0048000000002</v>
      </c>
      <c r="G151" s="13"/>
      <c r="H151" s="495">
        <v>2182.11</v>
      </c>
      <c r="I151" s="496">
        <f>H151*1.23</f>
        <v>2683.9953</v>
      </c>
      <c r="J151" s="593">
        <f t="shared" ref="J151:J179" si="27">E151/H151-1</f>
        <v>0.15015283372515587</v>
      </c>
      <c r="K151" s="13"/>
      <c r="L151" s="363" t="s">
        <v>525</v>
      </c>
      <c r="M151" s="363">
        <v>84198998</v>
      </c>
    </row>
    <row r="152" spans="1:13" ht="24" customHeight="1">
      <c r="A152" s="16">
        <v>5906564002182</v>
      </c>
      <c r="B152" s="10" t="s">
        <v>476</v>
      </c>
      <c r="C152" s="6"/>
      <c r="D152" s="12" t="s">
        <v>491</v>
      </c>
      <c r="E152" s="14">
        <v>13369.92</v>
      </c>
      <c r="F152" s="13">
        <f t="shared" ref="F152:F179" si="28">E152*1.23</f>
        <v>16445.0016</v>
      </c>
      <c r="G152" s="13"/>
      <c r="H152" s="495">
        <v>11626.02</v>
      </c>
      <c r="I152" s="496">
        <f t="shared" ref="I152:I179" si="29">H152*1.23</f>
        <v>14300.0046</v>
      </c>
      <c r="J152" s="593">
        <f t="shared" si="27"/>
        <v>0.14999974195812493</v>
      </c>
      <c r="K152" s="13"/>
      <c r="L152" s="363" t="s">
        <v>525</v>
      </c>
      <c r="M152" s="363">
        <v>84198998</v>
      </c>
    </row>
    <row r="153" spans="1:13" ht="24" customHeight="1">
      <c r="A153" s="16">
        <v>5906564002199</v>
      </c>
      <c r="B153" s="10" t="s">
        <v>477</v>
      </c>
      <c r="C153" s="6"/>
      <c r="D153" s="12" t="s">
        <v>492</v>
      </c>
      <c r="E153" s="14">
        <v>9996.75</v>
      </c>
      <c r="F153" s="13">
        <f t="shared" si="28"/>
        <v>12296.002500000001</v>
      </c>
      <c r="G153" s="13"/>
      <c r="H153" s="495">
        <v>8692.68</v>
      </c>
      <c r="I153" s="496">
        <f t="shared" si="29"/>
        <v>10691.9964</v>
      </c>
      <c r="J153" s="593">
        <f t="shared" si="27"/>
        <v>0.15001932660583384</v>
      </c>
      <c r="K153" s="13"/>
      <c r="L153" s="363" t="s">
        <v>525</v>
      </c>
      <c r="M153" s="363">
        <v>84198998</v>
      </c>
    </row>
    <row r="154" spans="1:13" ht="24" customHeight="1">
      <c r="A154" s="16">
        <v>5906564002205</v>
      </c>
      <c r="B154" s="10" t="s">
        <v>478</v>
      </c>
      <c r="C154" s="6"/>
      <c r="D154" s="12" t="s">
        <v>493</v>
      </c>
      <c r="E154" s="14">
        <v>16382.93</v>
      </c>
      <c r="F154" s="13">
        <f t="shared" si="28"/>
        <v>20151.0039</v>
      </c>
      <c r="G154" s="13"/>
      <c r="H154" s="495">
        <v>14246.34</v>
      </c>
      <c r="I154" s="496">
        <f t="shared" si="29"/>
        <v>17522.998199999998</v>
      </c>
      <c r="J154" s="593">
        <f t="shared" si="27"/>
        <v>0.1499746601583285</v>
      </c>
      <c r="K154" s="13"/>
      <c r="L154" s="363" t="s">
        <v>525</v>
      </c>
      <c r="M154" s="363">
        <v>84198998</v>
      </c>
    </row>
    <row r="155" spans="1:13" ht="24" customHeight="1">
      <c r="A155" s="16">
        <v>5906564002212</v>
      </c>
      <c r="B155" s="10" t="s">
        <v>479</v>
      </c>
      <c r="C155" s="6"/>
      <c r="D155" s="12" t="s">
        <v>494</v>
      </c>
      <c r="E155" s="14">
        <v>12855.29</v>
      </c>
      <c r="F155" s="13">
        <f t="shared" si="28"/>
        <v>15812.006700000002</v>
      </c>
      <c r="G155" s="13"/>
      <c r="H155" s="495">
        <v>11178.86</v>
      </c>
      <c r="I155" s="496">
        <f t="shared" si="29"/>
        <v>13749.997800000001</v>
      </c>
      <c r="J155" s="593">
        <f t="shared" si="27"/>
        <v>0.14996430763065294</v>
      </c>
      <c r="K155" s="13"/>
      <c r="L155" s="363" t="s">
        <v>525</v>
      </c>
      <c r="M155" s="363">
        <v>84198998</v>
      </c>
    </row>
    <row r="156" spans="1:13" ht="24" customHeight="1">
      <c r="A156" s="16">
        <v>5906564002229</v>
      </c>
      <c r="B156" s="10" t="s">
        <v>480</v>
      </c>
      <c r="C156" s="6"/>
      <c r="D156" s="12" t="s">
        <v>495</v>
      </c>
      <c r="E156" s="14">
        <v>629.27</v>
      </c>
      <c r="F156" s="13">
        <f t="shared" si="28"/>
        <v>774.00209999999993</v>
      </c>
      <c r="G156" s="13"/>
      <c r="H156" s="495">
        <v>547.16</v>
      </c>
      <c r="I156" s="496">
        <f t="shared" si="29"/>
        <v>673.0068</v>
      </c>
      <c r="J156" s="593">
        <f t="shared" si="27"/>
        <v>0.15006579428320777</v>
      </c>
      <c r="K156" s="13"/>
      <c r="L156" s="363" t="s">
        <v>513</v>
      </c>
      <c r="M156" s="357">
        <v>73219000</v>
      </c>
    </row>
    <row r="157" spans="1:13" ht="24" customHeight="1">
      <c r="A157" s="16">
        <v>5906564002236</v>
      </c>
      <c r="B157" s="10" t="s">
        <v>481</v>
      </c>
      <c r="C157" s="6"/>
      <c r="D157" s="12" t="s">
        <v>496</v>
      </c>
      <c r="E157" s="14">
        <v>832.52</v>
      </c>
      <c r="F157" s="13">
        <f t="shared" si="28"/>
        <v>1023.9996</v>
      </c>
      <c r="G157" s="13"/>
      <c r="H157" s="495">
        <v>723.58</v>
      </c>
      <c r="I157" s="496">
        <f t="shared" si="29"/>
        <v>890.00340000000006</v>
      </c>
      <c r="J157" s="593">
        <f t="shared" si="27"/>
        <v>0.15055695292849425</v>
      </c>
      <c r="K157" s="13"/>
      <c r="L157" s="363" t="s">
        <v>513</v>
      </c>
      <c r="M157" s="357">
        <v>73219000</v>
      </c>
    </row>
    <row r="158" spans="1:13" ht="24" customHeight="1">
      <c r="A158" s="16">
        <v>5906564002243</v>
      </c>
      <c r="B158" s="10" t="s">
        <v>482</v>
      </c>
      <c r="C158" s="6"/>
      <c r="D158" s="12" t="s">
        <v>497</v>
      </c>
      <c r="E158" s="14">
        <v>499.19</v>
      </c>
      <c r="F158" s="13">
        <f t="shared" si="28"/>
        <v>614.00369999999998</v>
      </c>
      <c r="G158" s="13"/>
      <c r="H158" s="495">
        <v>434.15</v>
      </c>
      <c r="I158" s="496">
        <f t="shared" si="29"/>
        <v>534.00450000000001</v>
      </c>
      <c r="J158" s="593">
        <f t="shared" si="27"/>
        <v>0.1498099735114593</v>
      </c>
      <c r="K158" s="13"/>
      <c r="L158" s="363" t="s">
        <v>513</v>
      </c>
      <c r="M158" s="357">
        <v>73219000</v>
      </c>
    </row>
    <row r="159" spans="1:13" ht="24" customHeight="1">
      <c r="A159" s="16">
        <v>5906564002250</v>
      </c>
      <c r="B159" s="10" t="s">
        <v>483</v>
      </c>
      <c r="C159" s="6"/>
      <c r="D159" s="12" t="s">
        <v>498</v>
      </c>
      <c r="E159" s="14">
        <v>629.27</v>
      </c>
      <c r="F159" s="13">
        <f t="shared" si="28"/>
        <v>774.00209999999993</v>
      </c>
      <c r="G159" s="13"/>
      <c r="H159" s="495">
        <v>547.16</v>
      </c>
      <c r="I159" s="496">
        <f t="shared" si="29"/>
        <v>673.0068</v>
      </c>
      <c r="J159" s="593">
        <f t="shared" si="27"/>
        <v>0.15006579428320777</v>
      </c>
      <c r="K159" s="13"/>
      <c r="L159" s="363" t="s">
        <v>513</v>
      </c>
      <c r="M159" s="357">
        <v>73219000</v>
      </c>
    </row>
    <row r="160" spans="1:13" ht="24" customHeight="1">
      <c r="A160" s="16">
        <v>5906564002267</v>
      </c>
      <c r="B160" s="10" t="s">
        <v>484</v>
      </c>
      <c r="C160" s="6"/>
      <c r="D160" s="12" t="s">
        <v>499</v>
      </c>
      <c r="E160" s="14">
        <v>832.52</v>
      </c>
      <c r="F160" s="13">
        <f t="shared" si="28"/>
        <v>1023.9996</v>
      </c>
      <c r="G160" s="13"/>
      <c r="H160" s="495">
        <v>723.58</v>
      </c>
      <c r="I160" s="496">
        <f t="shared" si="29"/>
        <v>890.00340000000006</v>
      </c>
      <c r="J160" s="593">
        <f t="shared" si="27"/>
        <v>0.15055695292849425</v>
      </c>
      <c r="K160" s="13"/>
      <c r="L160" s="363" t="s">
        <v>513</v>
      </c>
      <c r="M160" s="357">
        <v>73219000</v>
      </c>
    </row>
    <row r="161" spans="1:13" ht="24" customHeight="1">
      <c r="A161" s="16">
        <v>5906564002274</v>
      </c>
      <c r="B161" s="10" t="s">
        <v>485</v>
      </c>
      <c r="C161" s="6"/>
      <c r="D161" s="12" t="s">
        <v>500</v>
      </c>
      <c r="E161" s="14">
        <v>499.19</v>
      </c>
      <c r="F161" s="13">
        <f t="shared" si="28"/>
        <v>614.00369999999998</v>
      </c>
      <c r="G161" s="13"/>
      <c r="H161" s="495">
        <v>434.15</v>
      </c>
      <c r="I161" s="496">
        <f t="shared" si="29"/>
        <v>534.00450000000001</v>
      </c>
      <c r="J161" s="593">
        <f t="shared" si="27"/>
        <v>0.1498099735114593</v>
      </c>
      <c r="K161" s="13"/>
      <c r="L161" s="363" t="s">
        <v>513</v>
      </c>
      <c r="M161" s="357">
        <v>73219000</v>
      </c>
    </row>
    <row r="162" spans="1:13" ht="24" customHeight="1">
      <c r="A162" s="16">
        <v>5906564002281</v>
      </c>
      <c r="B162" s="10" t="s">
        <v>486</v>
      </c>
      <c r="C162" s="6"/>
      <c r="D162" s="12" t="s">
        <v>501</v>
      </c>
      <c r="E162" s="14">
        <v>1139.8399999999999</v>
      </c>
      <c r="F162" s="13">
        <f t="shared" si="28"/>
        <v>1402.0031999999999</v>
      </c>
      <c r="G162" s="13"/>
      <c r="H162" s="495">
        <v>991.06</v>
      </c>
      <c r="I162" s="496">
        <f t="shared" si="29"/>
        <v>1219.0038</v>
      </c>
      <c r="J162" s="593">
        <f t="shared" si="27"/>
        <v>0.15012209149799194</v>
      </c>
      <c r="K162" s="13"/>
      <c r="L162" s="363" t="s">
        <v>513</v>
      </c>
      <c r="M162" s="357">
        <v>73219000</v>
      </c>
    </row>
    <row r="163" spans="1:13" ht="24" customHeight="1">
      <c r="A163" s="16">
        <v>5906564002298</v>
      </c>
      <c r="B163" s="10" t="s">
        <v>487</v>
      </c>
      <c r="C163" s="6"/>
      <c r="D163" s="12" t="s">
        <v>502</v>
      </c>
      <c r="E163" s="14">
        <v>1486.18</v>
      </c>
      <c r="F163" s="13">
        <f t="shared" si="28"/>
        <v>1828.0014000000001</v>
      </c>
      <c r="G163" s="13"/>
      <c r="H163" s="495">
        <v>1292.68</v>
      </c>
      <c r="I163" s="496">
        <f t="shared" si="29"/>
        <v>1589.9964</v>
      </c>
      <c r="J163" s="593">
        <f t="shared" si="27"/>
        <v>0.14968901816381464</v>
      </c>
      <c r="K163" s="13"/>
      <c r="L163" s="363" t="s">
        <v>513</v>
      </c>
      <c r="M163" s="357">
        <v>73219000</v>
      </c>
    </row>
    <row r="164" spans="1:13" ht="24" customHeight="1">
      <c r="A164" s="16">
        <v>5906564002304</v>
      </c>
      <c r="B164" s="10" t="s">
        <v>488</v>
      </c>
      <c r="C164" s="6"/>
      <c r="D164" s="12" t="s">
        <v>503</v>
      </c>
      <c r="E164" s="14">
        <v>846.34</v>
      </c>
      <c r="F164" s="13">
        <f t="shared" si="28"/>
        <v>1040.9982</v>
      </c>
      <c r="G164" s="13"/>
      <c r="H164" s="495">
        <v>735.77</v>
      </c>
      <c r="I164" s="496">
        <f t="shared" si="29"/>
        <v>904.99709999999993</v>
      </c>
      <c r="J164" s="593">
        <f t="shared" si="27"/>
        <v>0.15027794011715634</v>
      </c>
      <c r="K164" s="13"/>
      <c r="L164" s="363" t="s">
        <v>513</v>
      </c>
      <c r="M164" s="357">
        <v>73219000</v>
      </c>
    </row>
    <row r="165" spans="1:13" ht="24" customHeight="1">
      <c r="A165" s="16">
        <v>5906564002311</v>
      </c>
      <c r="B165" s="10" t="s">
        <v>541</v>
      </c>
      <c r="C165" s="6"/>
      <c r="D165" s="12" t="s">
        <v>504</v>
      </c>
      <c r="E165" s="14">
        <v>623.58000000000004</v>
      </c>
      <c r="F165" s="13">
        <f t="shared" si="28"/>
        <v>767.00340000000006</v>
      </c>
      <c r="G165" s="13"/>
      <c r="H165" s="495">
        <v>542.28</v>
      </c>
      <c r="I165" s="496">
        <f t="shared" si="29"/>
        <v>667.00439999999992</v>
      </c>
      <c r="J165" s="593">
        <f t="shared" si="27"/>
        <v>0.14992254923655679</v>
      </c>
      <c r="K165" s="13"/>
      <c r="L165" s="363" t="s">
        <v>513</v>
      </c>
      <c r="M165" s="357">
        <v>73219000</v>
      </c>
    </row>
    <row r="166" spans="1:13" ht="24" customHeight="1">
      <c r="A166" s="16">
        <v>5906564002328</v>
      </c>
      <c r="B166" s="10" t="s">
        <v>542</v>
      </c>
      <c r="C166" s="6"/>
      <c r="D166" s="12" t="s">
        <v>540</v>
      </c>
      <c r="E166" s="14">
        <v>821.14</v>
      </c>
      <c r="F166" s="13">
        <f t="shared" si="28"/>
        <v>1010.0022</v>
      </c>
      <c r="G166" s="13"/>
      <c r="H166" s="495">
        <v>713.82</v>
      </c>
      <c r="I166" s="496">
        <f t="shared" si="29"/>
        <v>877.99860000000001</v>
      </c>
      <c r="J166" s="593">
        <f t="shared" si="27"/>
        <v>0.15034602560869681</v>
      </c>
      <c r="K166" s="13"/>
      <c r="L166" s="363" t="s">
        <v>513</v>
      </c>
      <c r="M166" s="357">
        <v>73219000</v>
      </c>
    </row>
    <row r="167" spans="1:13" ht="24" customHeight="1">
      <c r="A167" s="16">
        <v>5906564002335</v>
      </c>
      <c r="B167" s="10" t="s">
        <v>489</v>
      </c>
      <c r="C167" s="6"/>
      <c r="D167" s="12" t="s">
        <v>505</v>
      </c>
      <c r="E167" s="14">
        <v>240.65</v>
      </c>
      <c r="F167" s="13">
        <f t="shared" si="28"/>
        <v>295.99950000000001</v>
      </c>
      <c r="G167" s="13"/>
      <c r="H167" s="495">
        <v>208.94</v>
      </c>
      <c r="I167" s="496">
        <f t="shared" si="29"/>
        <v>256.99619999999999</v>
      </c>
      <c r="J167" s="593">
        <f t="shared" si="27"/>
        <v>0.15176605724131331</v>
      </c>
      <c r="K167" s="13"/>
      <c r="L167" s="363" t="s">
        <v>513</v>
      </c>
      <c r="M167" s="357">
        <v>73219000</v>
      </c>
    </row>
    <row r="168" spans="1:13" ht="22.5" customHeight="1">
      <c r="A168" s="9">
        <v>5906564131226</v>
      </c>
      <c r="B168" s="3" t="s">
        <v>251</v>
      </c>
      <c r="C168" s="21"/>
      <c r="D168" s="12" t="s">
        <v>252</v>
      </c>
      <c r="E168" s="11">
        <v>143.09</v>
      </c>
      <c r="F168" s="13">
        <f t="shared" si="28"/>
        <v>176.00069999999999</v>
      </c>
      <c r="G168" s="13"/>
      <c r="H168" s="498">
        <v>124.39</v>
      </c>
      <c r="I168" s="496">
        <f t="shared" si="29"/>
        <v>152.99969999999999</v>
      </c>
      <c r="J168" s="593">
        <f t="shared" si="27"/>
        <v>0.15033362810515327</v>
      </c>
      <c r="K168" s="13"/>
      <c r="L168" s="363" t="s">
        <v>515</v>
      </c>
      <c r="M168" s="363">
        <v>90318080</v>
      </c>
    </row>
    <row r="169" spans="1:13" ht="24" customHeight="1">
      <c r="A169" s="9">
        <v>5906564131233</v>
      </c>
      <c r="B169" s="3" t="s">
        <v>253</v>
      </c>
      <c r="C169" s="21"/>
      <c r="D169" s="12" t="s">
        <v>254</v>
      </c>
      <c r="E169" s="11">
        <v>89.43</v>
      </c>
      <c r="F169" s="13">
        <f t="shared" si="28"/>
        <v>109.99890000000001</v>
      </c>
      <c r="G169" s="13"/>
      <c r="H169" s="498">
        <v>78.05</v>
      </c>
      <c r="I169" s="496">
        <f t="shared" si="29"/>
        <v>96.001499999999993</v>
      </c>
      <c r="J169" s="593">
        <f t="shared" si="27"/>
        <v>0.14580397181294047</v>
      </c>
      <c r="K169" s="13"/>
      <c r="L169" s="363" t="s">
        <v>515</v>
      </c>
      <c r="M169" s="363">
        <v>90318080</v>
      </c>
    </row>
    <row r="170" spans="1:13" ht="24" customHeight="1">
      <c r="A170" s="9">
        <v>5906564131899</v>
      </c>
      <c r="B170" s="10" t="s">
        <v>255</v>
      </c>
      <c r="C170" s="21"/>
      <c r="D170" s="12" t="s">
        <v>256</v>
      </c>
      <c r="E170" s="11">
        <v>2735.77</v>
      </c>
      <c r="F170" s="13">
        <f t="shared" si="28"/>
        <v>3364.9971</v>
      </c>
      <c r="G170" s="13"/>
      <c r="H170" s="498">
        <v>2378.86</v>
      </c>
      <c r="I170" s="496">
        <f t="shared" si="29"/>
        <v>2925.9978000000001</v>
      </c>
      <c r="J170" s="593">
        <f t="shared" si="27"/>
        <v>0.15003404992307234</v>
      </c>
      <c r="K170" s="13"/>
      <c r="L170" s="363" t="s">
        <v>527</v>
      </c>
      <c r="M170" s="363">
        <v>84138100</v>
      </c>
    </row>
    <row r="171" spans="1:13" ht="24" customHeight="1">
      <c r="A171" s="9">
        <v>5906564131905</v>
      </c>
      <c r="B171" s="10" t="s">
        <v>257</v>
      </c>
      <c r="C171" s="21"/>
      <c r="D171" s="12" t="s">
        <v>258</v>
      </c>
      <c r="E171" s="11">
        <v>2735.77</v>
      </c>
      <c r="F171" s="13">
        <f t="shared" si="28"/>
        <v>3364.9971</v>
      </c>
      <c r="G171" s="13"/>
      <c r="H171" s="498">
        <v>2378.86</v>
      </c>
      <c r="I171" s="496">
        <f t="shared" si="29"/>
        <v>2925.9978000000001</v>
      </c>
      <c r="J171" s="593">
        <f t="shared" si="27"/>
        <v>0.15003404992307234</v>
      </c>
      <c r="K171" s="13"/>
      <c r="L171" s="363" t="s">
        <v>527</v>
      </c>
      <c r="M171" s="363">
        <v>84138100</v>
      </c>
    </row>
    <row r="172" spans="1:13" ht="24" customHeight="1">
      <c r="A172" s="9">
        <v>5906564131325</v>
      </c>
      <c r="B172" s="10" t="s">
        <v>259</v>
      </c>
      <c r="C172" s="21"/>
      <c r="D172" s="12" t="s">
        <v>260</v>
      </c>
      <c r="E172" s="11">
        <v>315.45</v>
      </c>
      <c r="F172" s="13">
        <f t="shared" si="28"/>
        <v>388.00349999999997</v>
      </c>
      <c r="G172" s="13"/>
      <c r="H172" s="498">
        <v>273.98</v>
      </c>
      <c r="I172" s="496">
        <f t="shared" si="29"/>
        <v>336.99540000000002</v>
      </c>
      <c r="J172" s="593">
        <f t="shared" si="27"/>
        <v>0.15136141324184238</v>
      </c>
      <c r="K172" s="13"/>
      <c r="L172" s="363" t="s">
        <v>528</v>
      </c>
      <c r="M172" s="363">
        <v>84798997</v>
      </c>
    </row>
    <row r="173" spans="1:13" ht="24" customHeight="1">
      <c r="A173" s="9">
        <v>5906564131332</v>
      </c>
      <c r="B173" s="10" t="s">
        <v>261</v>
      </c>
      <c r="C173" s="21"/>
      <c r="D173" s="12" t="s">
        <v>262</v>
      </c>
      <c r="E173" s="11">
        <v>343.09</v>
      </c>
      <c r="F173" s="13">
        <f t="shared" si="28"/>
        <v>422.00069999999994</v>
      </c>
      <c r="G173" s="13"/>
      <c r="H173" s="498">
        <v>298.37</v>
      </c>
      <c r="I173" s="496">
        <f t="shared" si="29"/>
        <v>366.99509999999998</v>
      </c>
      <c r="J173" s="593">
        <f t="shared" si="27"/>
        <v>0.14988102020980643</v>
      </c>
      <c r="K173" s="13"/>
      <c r="L173" s="363" t="s">
        <v>528</v>
      </c>
      <c r="M173" s="363">
        <v>84798997</v>
      </c>
    </row>
    <row r="174" spans="1:13" ht="24" customHeight="1">
      <c r="A174" s="9">
        <v>5906564134166</v>
      </c>
      <c r="B174" s="10" t="s">
        <v>263</v>
      </c>
      <c r="C174" s="21"/>
      <c r="D174" s="12" t="s">
        <v>264</v>
      </c>
      <c r="E174" s="11">
        <v>517.07000000000005</v>
      </c>
      <c r="F174" s="13">
        <f t="shared" si="28"/>
        <v>635.99610000000007</v>
      </c>
      <c r="G174" s="13"/>
      <c r="H174" s="498">
        <v>449.59</v>
      </c>
      <c r="I174" s="496">
        <f t="shared" si="29"/>
        <v>552.99569999999994</v>
      </c>
      <c r="J174" s="593">
        <f t="shared" si="27"/>
        <v>0.15009230632353932</v>
      </c>
      <c r="K174" s="13"/>
      <c r="L174" s="363" t="s">
        <v>528</v>
      </c>
      <c r="M174" s="363">
        <v>84798997</v>
      </c>
    </row>
    <row r="175" spans="1:13" ht="33.75">
      <c r="A175" s="16">
        <v>5906564131356</v>
      </c>
      <c r="B175" s="10" t="s">
        <v>265</v>
      </c>
      <c r="C175" s="6"/>
      <c r="D175" s="12" t="s">
        <v>266</v>
      </c>
      <c r="E175" s="11">
        <v>240.65</v>
      </c>
      <c r="F175" s="13">
        <f t="shared" si="28"/>
        <v>295.99950000000001</v>
      </c>
      <c r="G175" s="13"/>
      <c r="H175" s="498">
        <v>208.94</v>
      </c>
      <c r="I175" s="496">
        <f t="shared" si="29"/>
        <v>256.99619999999999</v>
      </c>
      <c r="J175" s="593">
        <f t="shared" si="27"/>
        <v>0.15176605724131331</v>
      </c>
      <c r="K175" s="13"/>
      <c r="L175" s="363" t="s">
        <v>513</v>
      </c>
      <c r="M175" s="357">
        <v>73219000</v>
      </c>
    </row>
    <row r="176" spans="1:13" ht="24" customHeight="1">
      <c r="A176" s="9">
        <v>5900986250190</v>
      </c>
      <c r="B176" s="10" t="s">
        <v>267</v>
      </c>
      <c r="C176" s="21"/>
      <c r="D176" s="16" t="s">
        <v>268</v>
      </c>
      <c r="E176" s="11">
        <v>710.57</v>
      </c>
      <c r="F176" s="13">
        <f t="shared" si="28"/>
        <v>874.00110000000006</v>
      </c>
      <c r="G176" s="13"/>
      <c r="H176" s="498">
        <v>617.89</v>
      </c>
      <c r="I176" s="496">
        <f t="shared" si="29"/>
        <v>760.00469999999996</v>
      </c>
      <c r="J176" s="593">
        <f t="shared" si="27"/>
        <v>0.149994335561346</v>
      </c>
      <c r="K176" s="13"/>
      <c r="L176" s="363" t="s">
        <v>516</v>
      </c>
      <c r="M176" s="363">
        <v>38200000</v>
      </c>
    </row>
    <row r="177" spans="1:13" ht="24" customHeight="1">
      <c r="A177" s="9">
        <v>5906564131929</v>
      </c>
      <c r="B177" s="3" t="s">
        <v>269</v>
      </c>
      <c r="C177" s="11"/>
      <c r="D177" s="12" t="s">
        <v>270</v>
      </c>
      <c r="E177" s="11">
        <v>682.11</v>
      </c>
      <c r="F177" s="13">
        <f t="shared" si="28"/>
        <v>838.99530000000004</v>
      </c>
      <c r="G177" s="13"/>
      <c r="H177" s="498">
        <v>620.32000000000005</v>
      </c>
      <c r="I177" s="496">
        <f t="shared" si="29"/>
        <v>762.99360000000001</v>
      </c>
      <c r="J177" s="593">
        <f t="shared" si="27"/>
        <v>9.9609878772246585E-2</v>
      </c>
      <c r="K177" s="13"/>
      <c r="L177" s="363" t="s">
        <v>517</v>
      </c>
      <c r="M177" s="363">
        <v>90318038</v>
      </c>
    </row>
    <row r="178" spans="1:13" ht="24" customHeight="1">
      <c r="A178" s="9">
        <v>5906564131516</v>
      </c>
      <c r="B178" s="10" t="s">
        <v>271</v>
      </c>
      <c r="C178" s="6"/>
      <c r="D178" s="12" t="s">
        <v>272</v>
      </c>
      <c r="E178" s="11">
        <v>55.29</v>
      </c>
      <c r="F178" s="13">
        <f t="shared" si="28"/>
        <v>68.006699999999995</v>
      </c>
      <c r="G178" s="13"/>
      <c r="H178" s="498">
        <v>47.96</v>
      </c>
      <c r="I178" s="496">
        <f t="shared" si="29"/>
        <v>58.9908</v>
      </c>
      <c r="J178" s="593">
        <f t="shared" si="27"/>
        <v>0.15283569641367811</v>
      </c>
      <c r="K178" s="13"/>
      <c r="L178" s="363" t="s">
        <v>513</v>
      </c>
      <c r="M178" s="357">
        <v>73219000</v>
      </c>
    </row>
    <row r="179" spans="1:13" ht="24" customHeight="1">
      <c r="A179" s="9">
        <v>5906564131523</v>
      </c>
      <c r="B179" s="10" t="s">
        <v>273</v>
      </c>
      <c r="C179" s="6"/>
      <c r="D179" s="12" t="s">
        <v>274</v>
      </c>
      <c r="E179" s="11">
        <v>55.29</v>
      </c>
      <c r="F179" s="13">
        <f t="shared" si="28"/>
        <v>68.006699999999995</v>
      </c>
      <c r="G179" s="13"/>
      <c r="H179" s="498">
        <v>47.96</v>
      </c>
      <c r="I179" s="496">
        <f t="shared" si="29"/>
        <v>58.9908</v>
      </c>
      <c r="J179" s="593">
        <f t="shared" si="27"/>
        <v>0.15283569641367811</v>
      </c>
      <c r="K179" s="13"/>
      <c r="L179" s="363" t="s">
        <v>513</v>
      </c>
      <c r="M179" s="357">
        <v>73219000</v>
      </c>
    </row>
    <row r="180" spans="1:13" ht="24" customHeight="1">
      <c r="A180" s="9"/>
      <c r="B180" s="10"/>
      <c r="C180" s="6"/>
      <c r="D180" s="12"/>
      <c r="E180" s="11"/>
      <c r="F180" s="13"/>
      <c r="G180" s="13"/>
      <c r="H180" s="498"/>
      <c r="I180" s="496"/>
      <c r="J180" s="593"/>
      <c r="K180" s="13"/>
      <c r="L180" s="359"/>
      <c r="M180" s="360"/>
    </row>
    <row r="181" spans="1:13" s="29" customFormat="1" ht="24" customHeight="1">
      <c r="A181" s="30" t="s">
        <v>247</v>
      </c>
      <c r="B181" s="339"/>
      <c r="C181" s="338"/>
      <c r="D181" s="339"/>
      <c r="E181" s="340"/>
      <c r="F181" s="338"/>
      <c r="G181" s="338"/>
      <c r="H181" s="492"/>
      <c r="I181" s="499"/>
      <c r="J181" s="595"/>
      <c r="K181" s="338"/>
      <c r="L181" s="362"/>
      <c r="M181" s="362"/>
    </row>
    <row r="182" spans="1:13" ht="24" customHeight="1">
      <c r="A182" s="23" t="s">
        <v>1</v>
      </c>
      <c r="B182" s="10" t="s">
        <v>2</v>
      </c>
      <c r="C182" s="4"/>
      <c r="D182" s="5" t="s">
        <v>4</v>
      </c>
      <c r="E182" s="4" t="s">
        <v>5</v>
      </c>
      <c r="F182" s="13" t="s">
        <v>6</v>
      </c>
      <c r="G182" s="13"/>
      <c r="H182" s="494" t="s">
        <v>5</v>
      </c>
      <c r="I182" s="496" t="s">
        <v>6</v>
      </c>
      <c r="J182" s="592" t="s">
        <v>552</v>
      </c>
      <c r="K182" s="13"/>
      <c r="L182" s="356" t="s">
        <v>507</v>
      </c>
      <c r="M182" s="356" t="s">
        <v>508</v>
      </c>
    </row>
    <row r="183" spans="1:13" ht="24" customHeight="1">
      <c r="A183" s="9">
        <v>5906564220142</v>
      </c>
      <c r="B183" s="10" t="s">
        <v>248</v>
      </c>
      <c r="C183" s="4"/>
      <c r="D183" s="12" t="s">
        <v>249</v>
      </c>
      <c r="E183" s="11">
        <v>11117.07</v>
      </c>
      <c r="F183" s="13">
        <f>E183*1.23</f>
        <v>13673.9961</v>
      </c>
      <c r="G183" s="13"/>
      <c r="H183" s="498">
        <v>9666.67</v>
      </c>
      <c r="I183" s="496">
        <f>H183*1.23</f>
        <v>11890.0041</v>
      </c>
      <c r="J183" s="593">
        <f t="shared" ref="J183" si="30">E183/H183-1</f>
        <v>0.15004132757195587</v>
      </c>
      <c r="K183" s="13"/>
      <c r="L183" s="357" t="s">
        <v>509</v>
      </c>
      <c r="M183" s="357">
        <v>85161080</v>
      </c>
    </row>
    <row r="184" spans="1:13" ht="24" customHeight="1">
      <c r="A184" s="9"/>
      <c r="B184" s="10"/>
      <c r="C184" s="4"/>
      <c r="D184" s="12"/>
      <c r="E184" s="11"/>
      <c r="F184" s="13"/>
      <c r="G184" s="13"/>
      <c r="H184" s="498"/>
      <c r="I184" s="496"/>
      <c r="J184" s="593"/>
      <c r="K184" s="13"/>
      <c r="L184" s="359"/>
      <c r="M184" s="360"/>
    </row>
    <row r="185" spans="1:13" s="29" customFormat="1" ht="24" customHeight="1">
      <c r="A185" s="30" t="s">
        <v>332</v>
      </c>
      <c r="B185" s="339"/>
      <c r="C185" s="338"/>
      <c r="D185" s="339"/>
      <c r="E185" s="340"/>
      <c r="F185" s="338"/>
      <c r="G185" s="338"/>
      <c r="H185" s="492"/>
      <c r="I185" s="499"/>
      <c r="J185" s="595"/>
      <c r="K185" s="338"/>
      <c r="L185" s="362"/>
      <c r="M185" s="362"/>
    </row>
    <row r="186" spans="1:13" ht="24" customHeight="1">
      <c r="A186" s="23" t="s">
        <v>1</v>
      </c>
      <c r="B186" s="10" t="s">
        <v>2</v>
      </c>
      <c r="C186" s="4" t="s">
        <v>333</v>
      </c>
      <c r="D186" s="5" t="s">
        <v>4</v>
      </c>
      <c r="E186" s="4" t="s">
        <v>5</v>
      </c>
      <c r="F186" s="13" t="s">
        <v>6</v>
      </c>
      <c r="G186" s="13"/>
      <c r="H186" s="494" t="s">
        <v>5</v>
      </c>
      <c r="I186" s="496" t="s">
        <v>6</v>
      </c>
      <c r="J186" s="592" t="s">
        <v>552</v>
      </c>
      <c r="K186" s="13"/>
      <c r="L186" s="356" t="s">
        <v>507</v>
      </c>
      <c r="M186" s="356" t="s">
        <v>508</v>
      </c>
    </row>
    <row r="187" spans="1:13" ht="24" customHeight="1">
      <c r="A187" s="9">
        <v>5906564134081</v>
      </c>
      <c r="B187" s="3" t="s">
        <v>334</v>
      </c>
      <c r="C187" s="27" t="s">
        <v>335</v>
      </c>
      <c r="D187" s="12" t="s">
        <v>336</v>
      </c>
      <c r="E187" s="11">
        <v>101.63</v>
      </c>
      <c r="F187" s="13">
        <f t="shared" ref="F187:F189" si="31">E187*1.23</f>
        <v>125.00489999999999</v>
      </c>
      <c r="G187" s="13"/>
      <c r="H187" s="498">
        <v>92.68</v>
      </c>
      <c r="I187" s="496">
        <f t="shared" ref="I187:I189" si="32">H187*1.23</f>
        <v>113.99640000000001</v>
      </c>
      <c r="J187" s="593">
        <f t="shared" ref="J187:J189" si="33">E187/H187-1</f>
        <v>9.6568839015968688E-2</v>
      </c>
      <c r="K187" s="13"/>
      <c r="L187" s="363" t="s">
        <v>530</v>
      </c>
      <c r="M187" s="363">
        <v>84212100</v>
      </c>
    </row>
    <row r="188" spans="1:13" ht="24" customHeight="1">
      <c r="A188" s="9">
        <v>5906564134098</v>
      </c>
      <c r="B188" s="3" t="s">
        <v>337</v>
      </c>
      <c r="C188" s="27" t="s">
        <v>338</v>
      </c>
      <c r="D188" s="12" t="s">
        <v>339</v>
      </c>
      <c r="E188" s="11">
        <v>135.77000000000001</v>
      </c>
      <c r="F188" s="13">
        <f t="shared" si="31"/>
        <v>166.99710000000002</v>
      </c>
      <c r="G188" s="13"/>
      <c r="H188" s="498">
        <v>123.58</v>
      </c>
      <c r="I188" s="496">
        <f t="shared" si="32"/>
        <v>152.0034</v>
      </c>
      <c r="J188" s="593">
        <f t="shared" si="33"/>
        <v>9.8640556724389095E-2</v>
      </c>
      <c r="K188" s="13"/>
      <c r="L188" s="363" t="s">
        <v>530</v>
      </c>
      <c r="M188" s="363">
        <v>84212100</v>
      </c>
    </row>
    <row r="189" spans="1:13" ht="24" customHeight="1">
      <c r="A189" s="9">
        <v>5906564134104</v>
      </c>
      <c r="B189" s="3" t="s">
        <v>340</v>
      </c>
      <c r="C189" s="27" t="s">
        <v>341</v>
      </c>
      <c r="D189" s="12" t="s">
        <v>342</v>
      </c>
      <c r="E189" s="11">
        <v>277.24</v>
      </c>
      <c r="F189" s="13">
        <f t="shared" si="31"/>
        <v>341.0052</v>
      </c>
      <c r="G189" s="13"/>
      <c r="H189" s="498">
        <v>252.03</v>
      </c>
      <c r="I189" s="496">
        <f t="shared" si="32"/>
        <v>309.99689999999998</v>
      </c>
      <c r="J189" s="593">
        <f t="shared" si="33"/>
        <v>0.10002777447129318</v>
      </c>
      <c r="K189" s="13"/>
      <c r="L189" s="363" t="s">
        <v>530</v>
      </c>
      <c r="M189" s="363">
        <v>84212100</v>
      </c>
    </row>
  </sheetData>
  <pageMargins left="0.51181102362204722" right="0.31496062992125984" top="0.15748031496062992" bottom="0.15748031496062992" header="0.31496062992125984" footer="0.31496062992125984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pane ySplit="1" topLeftCell="A26" activePane="bottomLeft" state="frozen"/>
      <selection pane="bottomLeft" activeCell="E60" sqref="E60"/>
    </sheetView>
  </sheetViews>
  <sheetFormatPr defaultRowHeight="11.25"/>
  <cols>
    <col min="1" max="2" width="12.85546875" style="109" customWidth="1"/>
    <col min="3" max="3" width="22.5703125" style="157" customWidth="1"/>
    <col min="4" max="4" width="31.5703125" style="51" customWidth="1"/>
    <col min="5" max="5" width="11.42578125" style="51" customWidth="1"/>
    <col min="6" max="6" width="4.140625" style="54" customWidth="1"/>
    <col min="7" max="7" width="11.5703125" style="51" customWidth="1"/>
    <col min="8" max="9" width="8" style="51" customWidth="1"/>
    <col min="10" max="10" width="11" style="54" bestFit="1" customWidth="1"/>
    <col min="11" max="11" width="12.85546875" style="54" bestFit="1" customWidth="1"/>
    <col min="12" max="12" width="12.7109375" style="54" bestFit="1" customWidth="1"/>
    <col min="13" max="13" width="10.28515625" style="54" bestFit="1" customWidth="1"/>
    <col min="14" max="14" width="10.42578125" style="590" bestFit="1" customWidth="1"/>
    <col min="15" max="16384" width="9.140625" style="76"/>
  </cols>
  <sheetData>
    <row r="1" spans="1:14" s="44" customFormat="1" ht="15.75">
      <c r="A1" s="37" t="s">
        <v>0</v>
      </c>
      <c r="B1" s="38"/>
      <c r="C1" s="39"/>
      <c r="D1" s="39"/>
      <c r="E1" s="39"/>
      <c r="F1" s="39"/>
      <c r="G1" s="39"/>
      <c r="H1" s="40"/>
      <c r="I1" s="41"/>
      <c r="J1" s="42"/>
      <c r="K1" s="42"/>
      <c r="L1" s="42"/>
      <c r="M1" s="42"/>
      <c r="N1" s="43"/>
    </row>
    <row r="2" spans="1:14" s="52" customFormat="1">
      <c r="A2" s="45"/>
      <c r="B2" s="46"/>
      <c r="C2" s="47"/>
      <c r="D2" s="48"/>
      <c r="E2" s="48"/>
      <c r="F2" s="49"/>
      <c r="G2" s="48"/>
      <c r="H2" s="50"/>
      <c r="I2" s="51"/>
      <c r="N2" s="53"/>
    </row>
    <row r="3" spans="1:14" s="64" customFormat="1" ht="15.75">
      <c r="A3" s="55"/>
      <c r="B3" s="56" t="s">
        <v>343</v>
      </c>
      <c r="C3" s="57"/>
      <c r="D3" s="58"/>
      <c r="E3" s="58"/>
      <c r="F3" s="59"/>
      <c r="G3" s="60"/>
      <c r="H3" s="61"/>
      <c r="I3" s="62"/>
      <c r="J3" s="578"/>
      <c r="K3" s="578"/>
      <c r="L3" s="578"/>
      <c r="M3" s="578"/>
      <c r="N3" s="579"/>
    </row>
    <row r="4" spans="1:14" s="52" customFormat="1">
      <c r="A4" s="65"/>
      <c r="B4" s="66" t="s">
        <v>1</v>
      </c>
      <c r="C4" s="67" t="s">
        <v>2</v>
      </c>
      <c r="D4" s="68" t="s">
        <v>3</v>
      </c>
      <c r="E4" s="68" t="s">
        <v>5</v>
      </c>
      <c r="F4" s="69" t="s">
        <v>344</v>
      </c>
      <c r="G4" s="14" t="s">
        <v>6</v>
      </c>
      <c r="H4" s="70" t="s">
        <v>345</v>
      </c>
      <c r="I4" s="14" t="s">
        <v>346</v>
      </c>
      <c r="J4" s="71" t="s">
        <v>347</v>
      </c>
      <c r="K4" s="71" t="s">
        <v>348</v>
      </c>
      <c r="L4" s="71" t="s">
        <v>349</v>
      </c>
      <c r="M4" s="71" t="s">
        <v>350</v>
      </c>
      <c r="N4" s="72" t="s">
        <v>351</v>
      </c>
    </row>
    <row r="5" spans="1:14">
      <c r="A5" s="65"/>
      <c r="B5" s="66">
        <v>5906564180248</v>
      </c>
      <c r="C5" s="73" t="s">
        <v>7</v>
      </c>
      <c r="D5" s="68" t="s">
        <v>8</v>
      </c>
      <c r="E5" s="68">
        <f>VLOOKUP(C5,Całość!B:G,4,0)</f>
        <v>232.52</v>
      </c>
      <c r="F5" s="69">
        <v>23</v>
      </c>
      <c r="G5" s="13">
        <f>E5*1.23</f>
        <v>285.99959999999999</v>
      </c>
      <c r="H5" s="74" t="s">
        <v>352</v>
      </c>
      <c r="I5" s="13" t="s">
        <v>353</v>
      </c>
      <c r="J5" s="71">
        <v>275</v>
      </c>
      <c r="K5" s="71">
        <v>175</v>
      </c>
      <c r="L5" s="71">
        <v>95</v>
      </c>
      <c r="M5" s="580">
        <v>1.6</v>
      </c>
      <c r="N5" s="72">
        <f>J5*K5*L5/1000000000</f>
        <v>4.5718750000000004E-3</v>
      </c>
    </row>
    <row r="6" spans="1:14">
      <c r="A6" s="65"/>
      <c r="B6" s="66">
        <v>5906564180255</v>
      </c>
      <c r="C6" s="73" t="s">
        <v>10</v>
      </c>
      <c r="D6" s="68" t="s">
        <v>11</v>
      </c>
      <c r="E6" s="68">
        <f>VLOOKUP(C6,Całość!B:G,4,0)</f>
        <v>232.52</v>
      </c>
      <c r="F6" s="69">
        <v>23</v>
      </c>
      <c r="G6" s="13">
        <f>E6*1.23</f>
        <v>285.99959999999999</v>
      </c>
      <c r="H6" s="74" t="s">
        <v>352</v>
      </c>
      <c r="I6" s="13" t="s">
        <v>353</v>
      </c>
      <c r="J6" s="71">
        <v>275</v>
      </c>
      <c r="K6" s="71">
        <v>175</v>
      </c>
      <c r="L6" s="71">
        <v>95</v>
      </c>
      <c r="M6" s="580">
        <v>1.6</v>
      </c>
      <c r="N6" s="72">
        <f>J6*K6*L6/1000000000</f>
        <v>4.5718750000000004E-3</v>
      </c>
    </row>
    <row r="7" spans="1:14">
      <c r="A7" s="77"/>
      <c r="B7" s="66">
        <v>5906564180262</v>
      </c>
      <c r="C7" s="73" t="s">
        <v>13</v>
      </c>
      <c r="D7" s="68" t="s">
        <v>14</v>
      </c>
      <c r="E7" s="68">
        <f>VLOOKUP(C7,Całość!B:G,4,0)</f>
        <v>258.37</v>
      </c>
      <c r="F7" s="69">
        <v>23</v>
      </c>
      <c r="G7" s="13">
        <f>E7*1.23</f>
        <v>317.79509999999999</v>
      </c>
      <c r="H7" s="74" t="s">
        <v>354</v>
      </c>
      <c r="I7" s="13" t="s">
        <v>353</v>
      </c>
      <c r="J7" s="71">
        <v>275</v>
      </c>
      <c r="K7" s="71">
        <v>175</v>
      </c>
      <c r="L7" s="71">
        <v>95</v>
      </c>
      <c r="M7" s="580">
        <v>1.6</v>
      </c>
      <c r="N7" s="72">
        <f>J7*K7*L7/1000000000</f>
        <v>4.5718750000000004E-3</v>
      </c>
    </row>
    <row r="8" spans="1:14" s="52" customFormat="1">
      <c r="A8" s="45"/>
      <c r="B8" s="46"/>
      <c r="C8" s="47"/>
      <c r="D8" s="48"/>
      <c r="E8" s="48"/>
      <c r="F8" s="49"/>
      <c r="G8" s="78"/>
      <c r="H8" s="51"/>
      <c r="I8" s="51"/>
      <c r="J8" s="79"/>
      <c r="K8" s="79"/>
      <c r="L8" s="79"/>
      <c r="M8" s="79"/>
      <c r="N8" s="72"/>
    </row>
    <row r="9" spans="1:14" s="64" customFormat="1" ht="15.75">
      <c r="A9" s="55"/>
      <c r="B9" s="56" t="s">
        <v>355</v>
      </c>
      <c r="C9" s="57"/>
      <c r="D9" s="58"/>
      <c r="E9" s="58"/>
      <c r="F9" s="59"/>
      <c r="G9" s="80"/>
      <c r="H9" s="81"/>
      <c r="I9" s="81"/>
      <c r="J9" s="578"/>
      <c r="K9" s="578"/>
      <c r="L9" s="578"/>
      <c r="M9" s="578"/>
      <c r="N9" s="578"/>
    </row>
    <row r="10" spans="1:14" s="52" customFormat="1" ht="18.75" customHeight="1">
      <c r="A10" s="65"/>
      <c r="B10" s="66" t="s">
        <v>1</v>
      </c>
      <c r="C10" s="67" t="s">
        <v>2</v>
      </c>
      <c r="D10" s="68" t="s">
        <v>3</v>
      </c>
      <c r="E10" s="68" t="s">
        <v>5</v>
      </c>
      <c r="F10" s="69" t="s">
        <v>344</v>
      </c>
      <c r="G10" s="14" t="s">
        <v>6</v>
      </c>
      <c r="H10" s="70" t="s">
        <v>345</v>
      </c>
      <c r="I10" s="14" t="s">
        <v>346</v>
      </c>
      <c r="J10" s="71" t="s">
        <v>347</v>
      </c>
      <c r="K10" s="71" t="s">
        <v>348</v>
      </c>
      <c r="L10" s="71" t="s">
        <v>349</v>
      </c>
      <c r="M10" s="71" t="s">
        <v>350</v>
      </c>
      <c r="N10" s="72" t="s">
        <v>351</v>
      </c>
    </row>
    <row r="11" spans="1:14" ht="14.25" customHeight="1">
      <c r="A11" s="65"/>
      <c r="B11" s="66">
        <v>5906564132186</v>
      </c>
      <c r="C11" s="73" t="s">
        <v>16</v>
      </c>
      <c r="D11" s="68" t="s">
        <v>11</v>
      </c>
      <c r="E11" s="68">
        <f>VLOOKUP(C11,Całość!B:G,4,0)</f>
        <v>319.51</v>
      </c>
      <c r="F11" s="69">
        <v>23</v>
      </c>
      <c r="G11" s="82">
        <f>E11*1.23</f>
        <v>392.9973</v>
      </c>
      <c r="H11" s="74" t="s">
        <v>352</v>
      </c>
      <c r="I11" s="13" t="s">
        <v>353</v>
      </c>
      <c r="J11" s="71">
        <v>240</v>
      </c>
      <c r="K11" s="71">
        <v>230</v>
      </c>
      <c r="L11" s="71">
        <v>95</v>
      </c>
      <c r="M11" s="580">
        <v>1.85</v>
      </c>
      <c r="N11" s="72">
        <f t="shared" ref="N11:N12" si="0">J11*K11*L11/1000000000</f>
        <v>5.2440000000000004E-3</v>
      </c>
    </row>
    <row r="12" spans="1:14" ht="16.5" customHeight="1">
      <c r="A12" s="77"/>
      <c r="B12" s="66">
        <v>5906564132193</v>
      </c>
      <c r="C12" s="73" t="s">
        <v>18</v>
      </c>
      <c r="D12" s="68" t="s">
        <v>14</v>
      </c>
      <c r="E12" s="68">
        <f>VLOOKUP(C12,Całość!B:G,4,0)</f>
        <v>319.51</v>
      </c>
      <c r="F12" s="69">
        <v>23</v>
      </c>
      <c r="G12" s="82">
        <f>E12*1.23</f>
        <v>392.9973</v>
      </c>
      <c r="H12" s="74" t="s">
        <v>354</v>
      </c>
      <c r="I12" s="13" t="s">
        <v>353</v>
      </c>
      <c r="J12" s="71">
        <v>240</v>
      </c>
      <c r="K12" s="71">
        <v>230</v>
      </c>
      <c r="L12" s="71">
        <v>95</v>
      </c>
      <c r="M12" s="580">
        <v>1.85</v>
      </c>
      <c r="N12" s="72">
        <f t="shared" si="0"/>
        <v>5.2440000000000004E-3</v>
      </c>
    </row>
    <row r="13" spans="1:14">
      <c r="A13" s="45"/>
      <c r="B13" s="46"/>
      <c r="C13" s="47"/>
      <c r="D13" s="48"/>
      <c r="E13" s="48"/>
      <c r="F13" s="49"/>
      <c r="G13" s="78"/>
      <c r="J13" s="188"/>
      <c r="K13" s="188"/>
      <c r="L13" s="188"/>
      <c r="M13" s="188"/>
      <c r="N13" s="577"/>
    </row>
    <row r="14" spans="1:14" s="64" customFormat="1" ht="15.75">
      <c r="A14" s="55"/>
      <c r="B14" s="56" t="s">
        <v>356</v>
      </c>
      <c r="C14" s="57"/>
      <c r="D14" s="58"/>
      <c r="E14" s="58"/>
      <c r="F14" s="59"/>
      <c r="G14" s="83"/>
      <c r="H14" s="81"/>
      <c r="I14" s="81"/>
      <c r="J14" s="581"/>
      <c r="K14" s="581"/>
      <c r="L14" s="581"/>
      <c r="M14" s="581"/>
      <c r="N14" s="582"/>
    </row>
    <row r="15" spans="1:14" s="52" customFormat="1">
      <c r="A15" s="65"/>
      <c r="B15" s="66" t="s">
        <v>1</v>
      </c>
      <c r="C15" s="67" t="s">
        <v>2</v>
      </c>
      <c r="D15" s="68" t="s">
        <v>3</v>
      </c>
      <c r="E15" s="68" t="s">
        <v>5</v>
      </c>
      <c r="F15" s="85" t="s">
        <v>344</v>
      </c>
      <c r="G15" s="86" t="s">
        <v>6</v>
      </c>
      <c r="H15" s="70" t="s">
        <v>345</v>
      </c>
      <c r="I15" s="14" t="s">
        <v>346</v>
      </c>
      <c r="J15" s="71" t="s">
        <v>347</v>
      </c>
      <c r="K15" s="71" t="s">
        <v>348</v>
      </c>
      <c r="L15" s="71" t="s">
        <v>349</v>
      </c>
      <c r="M15" s="71" t="s">
        <v>350</v>
      </c>
      <c r="N15" s="72" t="s">
        <v>351</v>
      </c>
    </row>
    <row r="16" spans="1:14">
      <c r="A16" s="65"/>
      <c r="B16" s="66">
        <v>5906564031052</v>
      </c>
      <c r="C16" s="73" t="s">
        <v>20</v>
      </c>
      <c r="D16" s="68" t="s">
        <v>8</v>
      </c>
      <c r="E16" s="68">
        <f>VLOOKUP(C16,Całość!B:G,4,0)</f>
        <v>340.65</v>
      </c>
      <c r="F16" s="85">
        <v>23</v>
      </c>
      <c r="G16" s="82">
        <f>E16*1.23</f>
        <v>418.99949999999995</v>
      </c>
      <c r="H16" s="74" t="s">
        <v>352</v>
      </c>
      <c r="I16" s="13" t="s">
        <v>353</v>
      </c>
      <c r="J16" s="583">
        <v>239</v>
      </c>
      <c r="K16" s="71">
        <v>178</v>
      </c>
      <c r="L16" s="71">
        <v>82</v>
      </c>
      <c r="M16" s="580">
        <v>1.3</v>
      </c>
      <c r="N16" s="72">
        <f>J16*K16*L16/1000000000</f>
        <v>3.4884439999999998E-3</v>
      </c>
    </row>
    <row r="17" spans="1:14">
      <c r="A17" s="65"/>
      <c r="B17" s="66">
        <v>5906564031069</v>
      </c>
      <c r="C17" s="73" t="s">
        <v>22</v>
      </c>
      <c r="D17" s="68" t="s">
        <v>11</v>
      </c>
      <c r="E17" s="68">
        <f>VLOOKUP(C17,Całość!B:G,4,0)</f>
        <v>340.65</v>
      </c>
      <c r="F17" s="85">
        <v>23</v>
      </c>
      <c r="G17" s="82">
        <f>E17*1.23</f>
        <v>418.99949999999995</v>
      </c>
      <c r="H17" s="74" t="s">
        <v>352</v>
      </c>
      <c r="I17" s="13" t="s">
        <v>353</v>
      </c>
      <c r="J17" s="583">
        <v>239</v>
      </c>
      <c r="K17" s="71">
        <v>178</v>
      </c>
      <c r="L17" s="71">
        <v>82</v>
      </c>
      <c r="M17" s="580">
        <v>1.3</v>
      </c>
      <c r="N17" s="72">
        <f>J17*K17*L17/1000000000</f>
        <v>3.4884439999999998E-3</v>
      </c>
    </row>
    <row r="18" spans="1:14">
      <c r="A18" s="65"/>
      <c r="B18" s="66">
        <v>5906564031076</v>
      </c>
      <c r="C18" s="73" t="s">
        <v>24</v>
      </c>
      <c r="D18" s="68" t="s">
        <v>14</v>
      </c>
      <c r="E18" s="68">
        <f>VLOOKUP(C18,Całość!B:G,4,0)</f>
        <v>340.65</v>
      </c>
      <c r="F18" s="85">
        <v>23</v>
      </c>
      <c r="G18" s="82">
        <f>E18*1.23</f>
        <v>418.99949999999995</v>
      </c>
      <c r="H18" s="74" t="s">
        <v>354</v>
      </c>
      <c r="I18" s="13" t="s">
        <v>353</v>
      </c>
      <c r="J18" s="583">
        <v>239</v>
      </c>
      <c r="K18" s="71">
        <v>178</v>
      </c>
      <c r="L18" s="71">
        <v>82</v>
      </c>
      <c r="M18" s="580">
        <v>1.3</v>
      </c>
      <c r="N18" s="72">
        <f>J18*K18*L18/1000000000</f>
        <v>3.4884439999999998E-3</v>
      </c>
    </row>
    <row r="19" spans="1:14">
      <c r="A19" s="77"/>
      <c r="B19" s="66">
        <v>5906564031083</v>
      </c>
      <c r="C19" s="73" t="s">
        <v>26</v>
      </c>
      <c r="D19" s="68" t="s">
        <v>27</v>
      </c>
      <c r="E19" s="68">
        <f>VLOOKUP(C19,Całość!B:G,4,0)</f>
        <v>340.65</v>
      </c>
      <c r="F19" s="85">
        <v>23</v>
      </c>
      <c r="G19" s="82">
        <f>E19*1.23</f>
        <v>418.99949999999995</v>
      </c>
      <c r="H19" s="74" t="s">
        <v>354</v>
      </c>
      <c r="I19" s="13" t="s">
        <v>353</v>
      </c>
      <c r="J19" s="583">
        <v>239</v>
      </c>
      <c r="K19" s="71">
        <v>178</v>
      </c>
      <c r="L19" s="71">
        <v>82</v>
      </c>
      <c r="M19" s="580">
        <v>1.3</v>
      </c>
      <c r="N19" s="72">
        <f>J19*K19*L19/1000000000</f>
        <v>3.4884439999999998E-3</v>
      </c>
    </row>
    <row r="20" spans="1:14">
      <c r="A20" s="87"/>
      <c r="B20" s="88"/>
      <c r="C20" s="89"/>
      <c r="D20" s="90"/>
      <c r="E20" s="90"/>
      <c r="F20" s="91"/>
      <c r="G20" s="92"/>
      <c r="J20" s="545"/>
      <c r="K20" s="545"/>
      <c r="L20" s="545"/>
      <c r="M20" s="545"/>
      <c r="N20" s="72"/>
    </row>
    <row r="21" spans="1:14" s="64" customFormat="1" ht="15.75">
      <c r="A21" s="93"/>
      <c r="B21" s="94" t="s">
        <v>357</v>
      </c>
      <c r="C21" s="95"/>
      <c r="D21" s="96"/>
      <c r="E21" s="96"/>
      <c r="F21" s="97"/>
      <c r="G21" s="98"/>
      <c r="H21" s="97"/>
      <c r="I21" s="97"/>
      <c r="J21" s="584"/>
      <c r="K21" s="584"/>
      <c r="L21" s="584"/>
      <c r="M21" s="584"/>
      <c r="N21" s="585"/>
    </row>
    <row r="22" spans="1:14" s="52" customFormat="1">
      <c r="A22" s="99"/>
      <c r="B22" s="9" t="s">
        <v>1</v>
      </c>
      <c r="C22" s="67" t="s">
        <v>2</v>
      </c>
      <c r="D22" s="14" t="s">
        <v>3</v>
      </c>
      <c r="E22" s="68" t="s">
        <v>5</v>
      </c>
      <c r="F22" s="71" t="s">
        <v>344</v>
      </c>
      <c r="G22" s="14" t="s">
        <v>6</v>
      </c>
      <c r="H22" s="70" t="s">
        <v>345</v>
      </c>
      <c r="I22" s="14" t="s">
        <v>346</v>
      </c>
      <c r="J22" s="71" t="s">
        <v>347</v>
      </c>
      <c r="K22" s="71" t="s">
        <v>348</v>
      </c>
      <c r="L22" s="71" t="s">
        <v>349</v>
      </c>
      <c r="M22" s="71" t="s">
        <v>350</v>
      </c>
      <c r="N22" s="72" t="s">
        <v>351</v>
      </c>
    </row>
    <row r="23" spans="1:14">
      <c r="A23" s="99"/>
      <c r="B23" s="9">
        <v>5906564030512</v>
      </c>
      <c r="C23" s="10" t="s">
        <v>29</v>
      </c>
      <c r="D23" s="14" t="s">
        <v>30</v>
      </c>
      <c r="E23" s="68">
        <f>VLOOKUP(C23,Całość!B:G,4,0)</f>
        <v>452.85</v>
      </c>
      <c r="F23" s="71">
        <v>23</v>
      </c>
      <c r="G23" s="13">
        <f t="shared" ref="G23:G28" si="1">E23*1.23</f>
        <v>557.00549999999998</v>
      </c>
      <c r="H23" s="74" t="s">
        <v>352</v>
      </c>
      <c r="I23" s="13" t="s">
        <v>353</v>
      </c>
      <c r="J23" s="71">
        <v>245</v>
      </c>
      <c r="K23" s="71">
        <v>235</v>
      </c>
      <c r="L23" s="71">
        <v>100</v>
      </c>
      <c r="M23" s="580">
        <v>2.25</v>
      </c>
      <c r="N23" s="72">
        <f t="shared" ref="N23:N28" si="2">J23*K23*L23/1000000000</f>
        <v>5.7574999999999996E-3</v>
      </c>
    </row>
    <row r="24" spans="1:14">
      <c r="A24" s="99"/>
      <c r="B24" s="9">
        <v>5906564030529</v>
      </c>
      <c r="C24" s="10" t="s">
        <v>32</v>
      </c>
      <c r="D24" s="14" t="s">
        <v>33</v>
      </c>
      <c r="E24" s="68">
        <f>VLOOKUP(C24,Całość!B:G,4,0)</f>
        <v>452.85</v>
      </c>
      <c r="F24" s="71">
        <v>23</v>
      </c>
      <c r="G24" s="13">
        <f t="shared" si="1"/>
        <v>557.00549999999998</v>
      </c>
      <c r="H24" s="74" t="s">
        <v>352</v>
      </c>
      <c r="I24" s="13" t="s">
        <v>353</v>
      </c>
      <c r="J24" s="71">
        <v>245</v>
      </c>
      <c r="K24" s="71">
        <v>235</v>
      </c>
      <c r="L24" s="71">
        <v>100</v>
      </c>
      <c r="M24" s="580">
        <v>2.25</v>
      </c>
      <c r="N24" s="72">
        <f t="shared" si="2"/>
        <v>5.7574999999999996E-3</v>
      </c>
    </row>
    <row r="25" spans="1:14">
      <c r="A25" s="99"/>
      <c r="B25" s="9">
        <v>5906564030536</v>
      </c>
      <c r="C25" s="10" t="s">
        <v>35</v>
      </c>
      <c r="D25" s="14" t="s">
        <v>27</v>
      </c>
      <c r="E25" s="68">
        <f>VLOOKUP(C25,Całość!B:G,4,0)</f>
        <v>452.85</v>
      </c>
      <c r="F25" s="71">
        <v>23</v>
      </c>
      <c r="G25" s="13">
        <f t="shared" si="1"/>
        <v>557.00549999999998</v>
      </c>
      <c r="H25" s="74" t="s">
        <v>354</v>
      </c>
      <c r="I25" s="13" t="s">
        <v>353</v>
      </c>
      <c r="J25" s="71">
        <v>245</v>
      </c>
      <c r="K25" s="71">
        <v>235</v>
      </c>
      <c r="L25" s="71">
        <v>100</v>
      </c>
      <c r="M25" s="580">
        <v>2.25</v>
      </c>
      <c r="N25" s="72">
        <f t="shared" si="2"/>
        <v>5.7574999999999996E-3</v>
      </c>
    </row>
    <row r="26" spans="1:14">
      <c r="A26" s="99"/>
      <c r="B26" s="9">
        <v>5906564030413</v>
      </c>
      <c r="C26" s="10" t="s">
        <v>37</v>
      </c>
      <c r="D26" s="14" t="s">
        <v>30</v>
      </c>
      <c r="E26" s="68">
        <f>VLOOKUP(C26,Całość!B:G,4,0)</f>
        <v>452.85</v>
      </c>
      <c r="F26" s="71">
        <v>23</v>
      </c>
      <c r="G26" s="13">
        <f t="shared" si="1"/>
        <v>557.00549999999998</v>
      </c>
      <c r="H26" s="74" t="s">
        <v>352</v>
      </c>
      <c r="I26" s="13" t="s">
        <v>353</v>
      </c>
      <c r="J26" s="71">
        <v>245</v>
      </c>
      <c r="K26" s="71">
        <v>235</v>
      </c>
      <c r="L26" s="71">
        <v>100</v>
      </c>
      <c r="M26" s="580">
        <v>2.25</v>
      </c>
      <c r="N26" s="72">
        <f t="shared" si="2"/>
        <v>5.7574999999999996E-3</v>
      </c>
    </row>
    <row r="27" spans="1:14">
      <c r="A27" s="99"/>
      <c r="B27" s="9">
        <v>5906564030420</v>
      </c>
      <c r="C27" s="10" t="s">
        <v>39</v>
      </c>
      <c r="D27" s="14" t="s">
        <v>33</v>
      </c>
      <c r="E27" s="68">
        <f>VLOOKUP(C27,Całość!B:G,4,0)</f>
        <v>452.85</v>
      </c>
      <c r="F27" s="71">
        <v>23</v>
      </c>
      <c r="G27" s="13">
        <f t="shared" si="1"/>
        <v>557.00549999999998</v>
      </c>
      <c r="H27" s="74" t="s">
        <v>352</v>
      </c>
      <c r="I27" s="13" t="s">
        <v>353</v>
      </c>
      <c r="J27" s="71">
        <v>245</v>
      </c>
      <c r="K27" s="71">
        <v>235</v>
      </c>
      <c r="L27" s="71">
        <v>100</v>
      </c>
      <c r="M27" s="580">
        <v>2.25</v>
      </c>
      <c r="N27" s="72">
        <f t="shared" si="2"/>
        <v>5.7574999999999996E-3</v>
      </c>
    </row>
    <row r="28" spans="1:14">
      <c r="A28" s="100"/>
      <c r="B28" s="9">
        <v>5906564030437</v>
      </c>
      <c r="C28" s="10" t="s">
        <v>41</v>
      </c>
      <c r="D28" s="14" t="s">
        <v>27</v>
      </c>
      <c r="E28" s="68">
        <f>VLOOKUP(C28,Całość!B:G,4,0)</f>
        <v>452.85</v>
      </c>
      <c r="F28" s="71">
        <v>23</v>
      </c>
      <c r="G28" s="13">
        <f t="shared" si="1"/>
        <v>557.00549999999998</v>
      </c>
      <c r="H28" s="74" t="s">
        <v>354</v>
      </c>
      <c r="I28" s="13" t="s">
        <v>353</v>
      </c>
      <c r="J28" s="71">
        <v>245</v>
      </c>
      <c r="K28" s="71">
        <v>235</v>
      </c>
      <c r="L28" s="71">
        <v>100</v>
      </c>
      <c r="M28" s="580">
        <v>2.25</v>
      </c>
      <c r="N28" s="72">
        <f t="shared" si="2"/>
        <v>5.7574999999999996E-3</v>
      </c>
    </row>
    <row r="29" spans="1:14" ht="10.5" customHeight="1">
      <c r="A29" s="87"/>
      <c r="B29" s="88"/>
      <c r="C29" s="89"/>
      <c r="D29" s="90"/>
      <c r="E29" s="90"/>
      <c r="F29" s="91"/>
      <c r="G29" s="92"/>
      <c r="H29" s="101"/>
      <c r="I29" s="102"/>
      <c r="J29" s="188"/>
      <c r="K29" s="188"/>
      <c r="L29" s="188"/>
      <c r="M29" s="188"/>
      <c r="N29" s="577"/>
    </row>
    <row r="30" spans="1:14" s="52" customFormat="1" ht="20.25" customHeight="1">
      <c r="A30" s="111"/>
      <c r="B30" s="94" t="s">
        <v>358</v>
      </c>
      <c r="C30" s="112"/>
      <c r="D30" s="113"/>
      <c r="E30" s="113"/>
      <c r="F30" s="114"/>
      <c r="G30" s="115"/>
      <c r="H30" s="116"/>
      <c r="I30" s="116"/>
      <c r="J30" s="586"/>
      <c r="K30" s="586"/>
      <c r="L30" s="586"/>
      <c r="M30" s="586"/>
      <c r="N30" s="587"/>
    </row>
    <row r="31" spans="1:14" s="52" customFormat="1">
      <c r="A31" s="117"/>
      <c r="B31" s="9" t="s">
        <v>1</v>
      </c>
      <c r="C31" s="67" t="s">
        <v>2</v>
      </c>
      <c r="D31" s="14" t="s">
        <v>3</v>
      </c>
      <c r="E31" s="68" t="s">
        <v>5</v>
      </c>
      <c r="F31" s="71" t="s">
        <v>344</v>
      </c>
      <c r="G31" s="14" t="s">
        <v>6</v>
      </c>
      <c r="H31" s="70" t="s">
        <v>345</v>
      </c>
      <c r="I31" s="14" t="s">
        <v>346</v>
      </c>
      <c r="J31" s="71" t="s">
        <v>347</v>
      </c>
      <c r="K31" s="71" t="s">
        <v>348</v>
      </c>
      <c r="L31" s="71" t="s">
        <v>349</v>
      </c>
      <c r="M31" s="71" t="s">
        <v>350</v>
      </c>
      <c r="N31" s="72" t="s">
        <v>351</v>
      </c>
    </row>
    <row r="32" spans="1:14" s="118" customFormat="1">
      <c r="A32" s="117"/>
      <c r="B32" s="16">
        <v>5906564001369</v>
      </c>
      <c r="C32" s="10" t="s">
        <v>43</v>
      </c>
      <c r="D32" s="14" t="s">
        <v>44</v>
      </c>
      <c r="E32" s="68">
        <f>VLOOKUP(C32,Całość!B:G,4,0)</f>
        <v>777.24</v>
      </c>
      <c r="F32" s="71">
        <v>23</v>
      </c>
      <c r="G32" s="13">
        <f>E32*1.23</f>
        <v>956.00519999999995</v>
      </c>
      <c r="H32" s="74" t="s">
        <v>354</v>
      </c>
      <c r="I32" s="13" t="s">
        <v>353</v>
      </c>
      <c r="J32" s="71">
        <v>490</v>
      </c>
      <c r="K32" s="71">
        <v>255</v>
      </c>
      <c r="L32" s="71">
        <v>135</v>
      </c>
      <c r="M32" s="580">
        <v>4.2</v>
      </c>
      <c r="N32" s="72">
        <f>J32*K32*L32/1000000000</f>
        <v>1.6868250000000001E-2</v>
      </c>
    </row>
    <row r="33" spans="1:14">
      <c r="A33" s="117"/>
      <c r="B33" s="9">
        <v>5906564001376</v>
      </c>
      <c r="C33" s="10" t="s">
        <v>46</v>
      </c>
      <c r="D33" s="14" t="s">
        <v>47</v>
      </c>
      <c r="E33" s="68">
        <f>VLOOKUP(C33,Całość!B:G,4,0)</f>
        <v>777.24</v>
      </c>
      <c r="F33" s="71">
        <v>23</v>
      </c>
      <c r="G33" s="13">
        <f>E33*1.23</f>
        <v>956.00519999999995</v>
      </c>
      <c r="H33" s="74" t="s">
        <v>354</v>
      </c>
      <c r="I33" s="13" t="s">
        <v>353</v>
      </c>
      <c r="J33" s="71">
        <v>490</v>
      </c>
      <c r="K33" s="71">
        <v>255</v>
      </c>
      <c r="L33" s="71">
        <v>135</v>
      </c>
      <c r="M33" s="580">
        <v>4.2</v>
      </c>
      <c r="N33" s="72">
        <f>J33*K33*L33/1000000000</f>
        <v>1.6868250000000001E-2</v>
      </c>
    </row>
    <row r="34" spans="1:14">
      <c r="A34" s="117"/>
      <c r="B34" s="9">
        <v>5906564001383</v>
      </c>
      <c r="C34" s="10" t="s">
        <v>49</v>
      </c>
      <c r="D34" s="14" t="s">
        <v>50</v>
      </c>
      <c r="E34" s="68">
        <f>VLOOKUP(C34,Całość!B:G,4,0)</f>
        <v>777.24</v>
      </c>
      <c r="F34" s="71">
        <v>23</v>
      </c>
      <c r="G34" s="13">
        <f>E34*1.23</f>
        <v>956.00519999999995</v>
      </c>
      <c r="H34" s="74" t="s">
        <v>354</v>
      </c>
      <c r="I34" s="13" t="s">
        <v>353</v>
      </c>
      <c r="J34" s="71">
        <v>490</v>
      </c>
      <c r="K34" s="71">
        <v>255</v>
      </c>
      <c r="L34" s="71">
        <v>135</v>
      </c>
      <c r="M34" s="580">
        <v>4.2</v>
      </c>
      <c r="N34" s="72">
        <f>J34*K34*L34/1000000000</f>
        <v>1.6868250000000001E-2</v>
      </c>
    </row>
    <row r="35" spans="1:14">
      <c r="A35" s="117"/>
      <c r="B35" s="9">
        <v>5906564001390</v>
      </c>
      <c r="C35" s="10" t="s">
        <v>52</v>
      </c>
      <c r="D35" s="14" t="s">
        <v>53</v>
      </c>
      <c r="E35" s="68">
        <f>VLOOKUP(C35,Całość!B:G,4,0)</f>
        <v>777.24</v>
      </c>
      <c r="F35" s="71">
        <v>23</v>
      </c>
      <c r="G35" s="13">
        <f>E35*1.23</f>
        <v>956.00519999999995</v>
      </c>
      <c r="H35" s="74" t="s">
        <v>359</v>
      </c>
      <c r="I35" s="13" t="s">
        <v>353</v>
      </c>
      <c r="J35" s="71">
        <v>490</v>
      </c>
      <c r="K35" s="71">
        <v>255</v>
      </c>
      <c r="L35" s="71">
        <v>135</v>
      </c>
      <c r="M35" s="580">
        <v>4.2</v>
      </c>
      <c r="N35" s="72">
        <f>J35*K35*L35/1000000000</f>
        <v>1.6868250000000001E-2</v>
      </c>
    </row>
    <row r="36" spans="1:14">
      <c r="A36" s="119"/>
      <c r="B36" s="9">
        <v>5906564001406</v>
      </c>
      <c r="C36" s="10" t="s">
        <v>55</v>
      </c>
      <c r="D36" s="14" t="s">
        <v>56</v>
      </c>
      <c r="E36" s="68">
        <f>VLOOKUP(C36,Całość!B:G,4,0)</f>
        <v>777.24</v>
      </c>
      <c r="F36" s="71">
        <v>23</v>
      </c>
      <c r="G36" s="13">
        <f>E36*1.23</f>
        <v>956.00519999999995</v>
      </c>
      <c r="H36" s="74" t="s">
        <v>354</v>
      </c>
      <c r="I36" s="13" t="s">
        <v>353</v>
      </c>
      <c r="J36" s="71">
        <v>490</v>
      </c>
      <c r="K36" s="71">
        <v>255</v>
      </c>
      <c r="L36" s="71">
        <v>135</v>
      </c>
      <c r="M36" s="580">
        <v>4.2</v>
      </c>
      <c r="N36" s="72">
        <f>J36*K36*L36/1000000000</f>
        <v>1.6868250000000001E-2</v>
      </c>
    </row>
    <row r="37" spans="1:14">
      <c r="A37" s="120"/>
      <c r="B37" s="121"/>
      <c r="C37" s="122"/>
      <c r="D37" s="123"/>
      <c r="E37" s="123"/>
      <c r="F37" s="124"/>
      <c r="G37" s="125"/>
      <c r="H37" s="110"/>
      <c r="I37" s="110"/>
      <c r="J37" s="188"/>
      <c r="K37" s="188"/>
      <c r="L37" s="188"/>
      <c r="M37" s="188"/>
      <c r="N37" s="577"/>
    </row>
    <row r="38" spans="1:14" s="130" customFormat="1" ht="18.75" customHeight="1">
      <c r="A38" s="126"/>
      <c r="B38" s="56" t="s">
        <v>360</v>
      </c>
      <c r="C38" s="127"/>
      <c r="D38" s="127"/>
      <c r="E38" s="127"/>
      <c r="F38" s="127"/>
      <c r="G38" s="128"/>
      <c r="H38" s="129"/>
      <c r="I38" s="129"/>
      <c r="J38" s="581"/>
      <c r="K38" s="581"/>
      <c r="L38" s="581"/>
      <c r="M38" s="581"/>
      <c r="N38" s="582"/>
    </row>
    <row r="39" spans="1:14" s="52" customFormat="1">
      <c r="A39" s="131"/>
      <c r="B39" s="66" t="s">
        <v>1</v>
      </c>
      <c r="C39" s="67" t="s">
        <v>2</v>
      </c>
      <c r="D39" s="68" t="s">
        <v>3</v>
      </c>
      <c r="E39" s="68" t="s">
        <v>5</v>
      </c>
      <c r="F39" s="85" t="s">
        <v>344</v>
      </c>
      <c r="G39" s="86" t="s">
        <v>6</v>
      </c>
      <c r="H39" s="70" t="s">
        <v>345</v>
      </c>
      <c r="I39" s="14" t="s">
        <v>346</v>
      </c>
      <c r="J39" s="71" t="s">
        <v>347</v>
      </c>
      <c r="K39" s="71" t="s">
        <v>348</v>
      </c>
      <c r="L39" s="71" t="s">
        <v>349</v>
      </c>
      <c r="M39" s="71" t="s">
        <v>350</v>
      </c>
      <c r="N39" s="72" t="s">
        <v>351</v>
      </c>
    </row>
    <row r="40" spans="1:14">
      <c r="A40" s="131"/>
      <c r="B40" s="66">
        <v>5906564001413</v>
      </c>
      <c r="C40" s="73" t="s">
        <v>58</v>
      </c>
      <c r="D40" s="68" t="s">
        <v>59</v>
      </c>
      <c r="E40" s="68">
        <f>VLOOKUP(C40,Całość!B:G,4,0)</f>
        <v>1237.4000000000001</v>
      </c>
      <c r="F40" s="85">
        <v>23</v>
      </c>
      <c r="G40" s="82">
        <f>E40*1.23</f>
        <v>1522.0020000000002</v>
      </c>
      <c r="H40" s="74" t="s">
        <v>354</v>
      </c>
      <c r="I40" s="13" t="s">
        <v>353</v>
      </c>
      <c r="J40" s="71">
        <v>490</v>
      </c>
      <c r="K40" s="71">
        <v>255</v>
      </c>
      <c r="L40" s="71">
        <v>135</v>
      </c>
      <c r="M40" s="580">
        <v>4.4000000000000004</v>
      </c>
      <c r="N40" s="72">
        <f t="shared" ref="N40:N47" si="3">J40*K40*L40/1000000000</f>
        <v>1.6868250000000001E-2</v>
      </c>
    </row>
    <row r="41" spans="1:14">
      <c r="A41" s="131"/>
      <c r="B41" s="66">
        <v>5906564001420</v>
      </c>
      <c r="C41" s="73" t="s">
        <v>61</v>
      </c>
      <c r="D41" s="68" t="s">
        <v>62</v>
      </c>
      <c r="E41" s="68">
        <f>VLOOKUP(C41,Całość!B:G,4,0)</f>
        <v>1237.4000000000001</v>
      </c>
      <c r="F41" s="85">
        <v>23</v>
      </c>
      <c r="G41" s="82">
        <f>E41*1.23</f>
        <v>1522.0020000000002</v>
      </c>
      <c r="H41" s="74" t="s">
        <v>359</v>
      </c>
      <c r="I41" s="13" t="s">
        <v>353</v>
      </c>
      <c r="J41" s="71">
        <v>490</v>
      </c>
      <c r="K41" s="71">
        <v>255</v>
      </c>
      <c r="L41" s="71">
        <v>135</v>
      </c>
      <c r="M41" s="580">
        <v>4.4000000000000004</v>
      </c>
      <c r="N41" s="72">
        <f t="shared" si="3"/>
        <v>1.6868250000000001E-2</v>
      </c>
    </row>
    <row r="42" spans="1:14">
      <c r="A42" s="132"/>
      <c r="B42" s="66">
        <v>5906564001437</v>
      </c>
      <c r="C42" s="73" t="s">
        <v>64</v>
      </c>
      <c r="D42" s="68" t="s">
        <v>65</v>
      </c>
      <c r="E42" s="68">
        <f>VLOOKUP(C42,Całość!B:G,4,0)</f>
        <v>1313.01</v>
      </c>
      <c r="F42" s="85">
        <v>23</v>
      </c>
      <c r="G42" s="82">
        <f>E42*1.23</f>
        <v>1615.0022999999999</v>
      </c>
      <c r="H42" s="74" t="s">
        <v>359</v>
      </c>
      <c r="I42" s="13" t="s">
        <v>353</v>
      </c>
      <c r="J42" s="71">
        <v>490</v>
      </c>
      <c r="K42" s="71">
        <v>255</v>
      </c>
      <c r="L42" s="71">
        <v>135</v>
      </c>
      <c r="M42" s="580">
        <v>4.4000000000000004</v>
      </c>
      <c r="N42" s="72">
        <f t="shared" si="3"/>
        <v>1.6868250000000001E-2</v>
      </c>
    </row>
    <row r="43" spans="1:14" s="52" customFormat="1">
      <c r="A43" s="133"/>
      <c r="B43" s="134"/>
      <c r="C43" s="135"/>
      <c r="D43" s="136"/>
      <c r="E43" s="136"/>
      <c r="F43" s="137"/>
      <c r="G43" s="138"/>
      <c r="H43" s="139"/>
      <c r="I43" s="139"/>
      <c r="J43" s="188"/>
      <c r="K43" s="188"/>
      <c r="L43" s="188"/>
      <c r="M43" s="188"/>
      <c r="N43" s="577"/>
    </row>
    <row r="44" spans="1:14">
      <c r="A44" s="87"/>
      <c r="B44" s="88"/>
      <c r="C44" s="140"/>
      <c r="D44" s="90"/>
      <c r="E44" s="90"/>
      <c r="F44" s="91"/>
      <c r="G44" s="141"/>
      <c r="H44" s="104"/>
      <c r="I44" s="105"/>
      <c r="J44" s="188"/>
      <c r="K44" s="188"/>
      <c r="L44" s="188"/>
      <c r="M44" s="188"/>
      <c r="N44" s="577"/>
    </row>
    <row r="45" spans="1:14" s="63" customFormat="1" ht="21" customHeight="1">
      <c r="A45" s="93"/>
      <c r="B45" s="142" t="s">
        <v>361</v>
      </c>
      <c r="C45" s="143"/>
      <c r="D45" s="144"/>
      <c r="E45" s="144"/>
      <c r="F45" s="145"/>
      <c r="G45" s="146"/>
      <c r="H45" s="61"/>
      <c r="I45" s="62"/>
      <c r="J45" s="581"/>
      <c r="K45" s="581"/>
      <c r="L45" s="581"/>
      <c r="M45" s="581"/>
      <c r="N45" s="582"/>
    </row>
    <row r="46" spans="1:14" s="52" customFormat="1">
      <c r="A46" s="99"/>
      <c r="B46" s="106" t="s">
        <v>1</v>
      </c>
      <c r="C46" s="67" t="s">
        <v>2</v>
      </c>
      <c r="D46" s="68" t="s">
        <v>3</v>
      </c>
      <c r="E46" s="68" t="s">
        <v>5</v>
      </c>
      <c r="F46" s="85" t="s">
        <v>344</v>
      </c>
      <c r="G46" s="86" t="s">
        <v>6</v>
      </c>
      <c r="H46" s="70" t="s">
        <v>345</v>
      </c>
      <c r="I46" s="14" t="s">
        <v>346</v>
      </c>
      <c r="J46" s="71" t="s">
        <v>347</v>
      </c>
      <c r="K46" s="71" t="s">
        <v>348</v>
      </c>
      <c r="L46" s="71" t="s">
        <v>349</v>
      </c>
      <c r="M46" s="71" t="s">
        <v>350</v>
      </c>
      <c r="N46" s="72" t="s">
        <v>351</v>
      </c>
    </row>
    <row r="47" spans="1:14">
      <c r="A47" s="107"/>
      <c r="B47" s="147">
        <v>5906564090103</v>
      </c>
      <c r="C47" s="148" t="s">
        <v>67</v>
      </c>
      <c r="D47" s="149" t="s">
        <v>68</v>
      </c>
      <c r="E47" s="68">
        <f>VLOOKUP(C47,Całość!B:G,4,0)</f>
        <v>2321.9499999999998</v>
      </c>
      <c r="F47" s="150">
        <v>23</v>
      </c>
      <c r="G47" s="151">
        <f>E47*1.23</f>
        <v>2855.9984999999997</v>
      </c>
      <c r="H47" s="74" t="s">
        <v>359</v>
      </c>
      <c r="I47" s="13" t="s">
        <v>353</v>
      </c>
      <c r="J47" s="71">
        <v>600</v>
      </c>
      <c r="K47" s="71">
        <v>330</v>
      </c>
      <c r="L47" s="71">
        <v>155</v>
      </c>
      <c r="M47" s="580">
        <v>9.1999999999999993</v>
      </c>
      <c r="N47" s="72">
        <f t="shared" si="3"/>
        <v>3.0689999999999999E-2</v>
      </c>
    </row>
    <row r="48" spans="1:14">
      <c r="A48" s="250"/>
      <c r="C48" s="330"/>
      <c r="G48" s="110"/>
      <c r="H48" s="104"/>
      <c r="I48" s="105"/>
      <c r="J48" s="188"/>
      <c r="K48" s="188"/>
      <c r="L48" s="188"/>
      <c r="M48" s="188"/>
      <c r="N48" s="577"/>
    </row>
    <row r="49" spans="1:14" s="63" customFormat="1" ht="15.75">
      <c r="A49" s="331"/>
      <c r="B49" s="395" t="s">
        <v>362</v>
      </c>
      <c r="C49" s="396"/>
      <c r="D49" s="332"/>
      <c r="E49" s="332"/>
      <c r="F49" s="332"/>
      <c r="G49" s="397"/>
      <c r="H49" s="333"/>
      <c r="I49" s="332"/>
      <c r="J49" s="588"/>
      <c r="K49" s="588"/>
      <c r="L49" s="588"/>
      <c r="M49" s="588"/>
      <c r="N49" s="589"/>
    </row>
    <row r="50" spans="1:14" s="52" customFormat="1">
      <c r="A50" s="393"/>
      <c r="B50" s="9" t="s">
        <v>1</v>
      </c>
      <c r="C50" s="187" t="s">
        <v>2</v>
      </c>
      <c r="D50" s="6" t="s">
        <v>4</v>
      </c>
      <c r="E50" s="14" t="s">
        <v>5</v>
      </c>
      <c r="F50" s="71" t="s">
        <v>344</v>
      </c>
      <c r="G50" s="14" t="s">
        <v>6</v>
      </c>
      <c r="H50" s="14"/>
      <c r="I50" s="14"/>
      <c r="J50" s="71"/>
      <c r="K50" s="71"/>
      <c r="L50" s="71"/>
      <c r="M50" s="71" t="s">
        <v>350</v>
      </c>
      <c r="N50" s="72"/>
    </row>
    <row r="51" spans="1:14" s="52" customFormat="1" ht="22.5">
      <c r="A51" s="393"/>
      <c r="B51" s="398">
        <v>5906564130809</v>
      </c>
      <c r="C51" s="2" t="s">
        <v>70</v>
      </c>
      <c r="D51" s="155" t="s">
        <v>363</v>
      </c>
      <c r="E51" s="68">
        <f>VLOOKUP(C51,Całość!B:G,4,0)</f>
        <v>92.68</v>
      </c>
      <c r="F51" s="71">
        <v>23</v>
      </c>
      <c r="G51" s="13">
        <f t="shared" ref="G51:G58" si="4">E51*1.23</f>
        <v>113.99640000000001</v>
      </c>
      <c r="H51" s="13"/>
      <c r="I51" s="13"/>
      <c r="J51" s="71"/>
      <c r="K51" s="71"/>
      <c r="L51" s="71"/>
      <c r="M51" s="71">
        <v>0.9</v>
      </c>
      <c r="N51" s="72"/>
    </row>
    <row r="52" spans="1:14" s="52" customFormat="1" ht="22.5">
      <c r="A52" s="393"/>
      <c r="B52" s="399">
        <v>5906564130113</v>
      </c>
      <c r="C52" s="23" t="s">
        <v>72</v>
      </c>
      <c r="D52" s="16" t="s">
        <v>73</v>
      </c>
      <c r="E52" s="68">
        <f>VLOOKUP(C52,Całość!B:G,4,0)</f>
        <v>8.1300000000000008</v>
      </c>
      <c r="F52" s="71">
        <v>23</v>
      </c>
      <c r="G52" s="13">
        <f t="shared" si="4"/>
        <v>9.9999000000000002</v>
      </c>
      <c r="H52" s="13"/>
      <c r="I52" s="13"/>
      <c r="J52" s="71"/>
      <c r="K52" s="71"/>
      <c r="L52" s="71"/>
      <c r="M52" s="71">
        <v>0.1</v>
      </c>
      <c r="N52" s="72"/>
    </row>
    <row r="53" spans="1:14" s="52" customFormat="1" ht="22.5">
      <c r="A53" s="393"/>
      <c r="B53" s="400">
        <v>5906564130120</v>
      </c>
      <c r="C53" s="23" t="s">
        <v>74</v>
      </c>
      <c r="D53" s="16" t="s">
        <v>75</v>
      </c>
      <c r="E53" s="68">
        <f>VLOOKUP(C53,Całość!B:G,4,0)</f>
        <v>8.1300000000000008</v>
      </c>
      <c r="F53" s="71">
        <v>23</v>
      </c>
      <c r="G53" s="13">
        <f t="shared" si="4"/>
        <v>9.9999000000000002</v>
      </c>
      <c r="H53" s="13"/>
      <c r="I53" s="13"/>
      <c r="J53" s="71"/>
      <c r="K53" s="71"/>
      <c r="L53" s="71"/>
      <c r="M53" s="71">
        <v>0.1</v>
      </c>
      <c r="N53" s="72"/>
    </row>
    <row r="54" spans="1:14" ht="22.5">
      <c r="A54" s="393"/>
      <c r="B54" s="20">
        <v>5906564131981</v>
      </c>
      <c r="C54" s="2" t="s">
        <v>76</v>
      </c>
      <c r="D54" s="155" t="s">
        <v>522</v>
      </c>
      <c r="E54" s="68">
        <f>VLOOKUP(C54,Całość!B:G,4,0)</f>
        <v>145.53</v>
      </c>
      <c r="F54" s="71">
        <v>23</v>
      </c>
      <c r="G54" s="13">
        <f t="shared" si="4"/>
        <v>179.00190000000001</v>
      </c>
      <c r="H54" s="13"/>
      <c r="I54" s="13"/>
      <c r="J54" s="71"/>
      <c r="K54" s="71"/>
      <c r="L54" s="71"/>
      <c r="M54" s="71">
        <v>0.3</v>
      </c>
      <c r="N54" s="72"/>
    </row>
    <row r="55" spans="1:14" ht="22.5">
      <c r="A55" s="393"/>
      <c r="B55" s="20">
        <v>5906564131998</v>
      </c>
      <c r="C55" s="2" t="s">
        <v>77</v>
      </c>
      <c r="D55" s="155" t="s">
        <v>523</v>
      </c>
      <c r="E55" s="68">
        <f>VLOOKUP(C55,Całość!B:G,4,0)</f>
        <v>145.53</v>
      </c>
      <c r="F55" s="71">
        <v>23</v>
      </c>
      <c r="G55" s="13">
        <f t="shared" si="4"/>
        <v>179.00190000000001</v>
      </c>
      <c r="H55" s="13"/>
      <c r="I55" s="13"/>
      <c r="J55" s="71"/>
      <c r="K55" s="71"/>
      <c r="L55" s="71"/>
      <c r="M55" s="71">
        <v>0.3</v>
      </c>
      <c r="N55" s="72"/>
    </row>
    <row r="56" spans="1:14" ht="12" customHeight="1">
      <c r="A56" s="393"/>
      <c r="B56" s="20">
        <v>5906564130854</v>
      </c>
      <c r="C56" s="23" t="s">
        <v>78</v>
      </c>
      <c r="D56" s="16" t="s">
        <v>79</v>
      </c>
      <c r="E56" s="68">
        <f>VLOOKUP(C56,Całość!B:G,4,0)</f>
        <v>37.4</v>
      </c>
      <c r="F56" s="71">
        <v>23</v>
      </c>
      <c r="G56" s="13">
        <f t="shared" si="4"/>
        <v>46.001999999999995</v>
      </c>
      <c r="H56" s="13"/>
      <c r="I56" s="13"/>
      <c r="J56" s="71"/>
      <c r="K56" s="71"/>
      <c r="L56" s="71"/>
      <c r="M56" s="71">
        <v>0.2</v>
      </c>
      <c r="N56" s="72"/>
    </row>
    <row r="57" spans="1:14" s="118" customFormat="1" ht="12" customHeight="1">
      <c r="A57" s="393"/>
      <c r="B57" s="20">
        <v>5906564130878</v>
      </c>
      <c r="C57" s="23" t="s">
        <v>80</v>
      </c>
      <c r="D57" s="16" t="s">
        <v>81</v>
      </c>
      <c r="E57" s="68">
        <f>VLOOKUP(C57,Całość!B:G,4,0)</f>
        <v>43.9</v>
      </c>
      <c r="F57" s="71">
        <v>23</v>
      </c>
      <c r="G57" s="13">
        <f t="shared" si="4"/>
        <v>53.997</v>
      </c>
      <c r="H57" s="13"/>
      <c r="I57" s="13"/>
      <c r="J57" s="71"/>
      <c r="K57" s="71"/>
      <c r="L57" s="71"/>
      <c r="M57" s="71">
        <v>0.2</v>
      </c>
      <c r="N57" s="72"/>
    </row>
    <row r="58" spans="1:14" ht="22.5">
      <c r="A58" s="394"/>
      <c r="B58" s="401">
        <v>5906564130212</v>
      </c>
      <c r="C58" s="23" t="s">
        <v>82</v>
      </c>
      <c r="D58" s="16" t="s">
        <v>83</v>
      </c>
      <c r="E58" s="68">
        <f>VLOOKUP(C58,Całość!B:G,4,0)</f>
        <v>53.66</v>
      </c>
      <c r="F58" s="71">
        <v>23</v>
      </c>
      <c r="G58" s="13">
        <f t="shared" si="4"/>
        <v>66.001799999999989</v>
      </c>
      <c r="H58" s="13"/>
      <c r="I58" s="13"/>
      <c r="J58" s="71"/>
      <c r="K58" s="71"/>
      <c r="L58" s="71"/>
      <c r="M58" s="71">
        <v>0.2</v>
      </c>
      <c r="N58" s="7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A15" sqref="A15"/>
    </sheetView>
  </sheetViews>
  <sheetFormatPr defaultRowHeight="11.25"/>
  <cols>
    <col min="1" max="1" width="12.85546875" style="109" customWidth="1"/>
    <col min="2" max="2" width="13.28515625" style="109" customWidth="1"/>
    <col min="3" max="3" width="22" style="76" bestFit="1" customWidth="1"/>
    <col min="4" max="4" width="33.7109375" style="51" customWidth="1"/>
    <col min="5" max="5" width="11.42578125" style="51" customWidth="1"/>
    <col min="6" max="6" width="4.140625" style="54" customWidth="1"/>
    <col min="7" max="7" width="11.5703125" style="51" customWidth="1"/>
    <col min="8" max="9" width="9.7109375" style="51" customWidth="1"/>
    <col min="10" max="10" width="15.5703125" style="163" bestFit="1" customWidth="1"/>
    <col min="11" max="11" width="11" style="54" bestFit="1" customWidth="1"/>
    <col min="12" max="12" width="12.85546875" style="54" bestFit="1" customWidth="1"/>
    <col min="13" max="13" width="12.7109375" style="54" bestFit="1" customWidth="1"/>
    <col min="14" max="14" width="10.28515625" style="54" bestFit="1" customWidth="1"/>
    <col min="15" max="15" width="10.42578125" style="54" bestFit="1" customWidth="1"/>
    <col min="16" max="16" width="22" style="76" bestFit="1" customWidth="1"/>
    <col min="17" max="16384" width="9.140625" style="76"/>
  </cols>
  <sheetData>
    <row r="1" spans="1:16" s="130" customFormat="1" ht="15.75">
      <c r="A1" s="37" t="s">
        <v>84</v>
      </c>
      <c r="B1" s="158"/>
      <c r="C1" s="158"/>
      <c r="D1" s="158"/>
      <c r="E1" s="158"/>
      <c r="F1" s="158"/>
      <c r="G1" s="159"/>
      <c r="H1" s="160"/>
      <c r="I1" s="161"/>
      <c r="J1" s="162"/>
      <c r="K1" s="572"/>
      <c r="L1" s="572"/>
      <c r="M1" s="572"/>
      <c r="N1" s="572"/>
      <c r="O1" s="573"/>
    </row>
    <row r="2" spans="1:16">
      <c r="A2" s="45"/>
      <c r="B2" s="46"/>
      <c r="C2" s="49"/>
      <c r="D2" s="48"/>
      <c r="E2" s="48"/>
      <c r="F2" s="49"/>
      <c r="G2" s="78"/>
      <c r="H2" s="50"/>
      <c r="K2" s="51"/>
      <c r="L2" s="51"/>
      <c r="M2" s="51"/>
      <c r="N2" s="51"/>
      <c r="O2" s="574"/>
    </row>
    <row r="3" spans="1:16" s="64" customFormat="1" ht="15.75">
      <c r="A3" s="55"/>
      <c r="B3" s="56" t="s">
        <v>364</v>
      </c>
      <c r="C3" s="164"/>
      <c r="D3" s="165"/>
      <c r="E3" s="165"/>
      <c r="F3" s="164"/>
      <c r="G3" s="166"/>
      <c r="H3" s="167"/>
      <c r="I3" s="168"/>
      <c r="J3" s="169"/>
      <c r="K3" s="575"/>
      <c r="L3" s="575"/>
      <c r="M3" s="575"/>
      <c r="N3" s="575"/>
      <c r="O3" s="576"/>
    </row>
    <row r="4" spans="1:16" s="52" customFormat="1" ht="15" customHeight="1">
      <c r="A4" s="65"/>
      <c r="B4" s="66" t="s">
        <v>1</v>
      </c>
      <c r="C4" s="154" t="s">
        <v>2</v>
      </c>
      <c r="D4" s="68" t="s">
        <v>85</v>
      </c>
      <c r="E4" s="68" t="s">
        <v>5</v>
      </c>
      <c r="F4" s="85" t="s">
        <v>344</v>
      </c>
      <c r="G4" s="86" t="s">
        <v>6</v>
      </c>
      <c r="H4" s="70" t="s">
        <v>345</v>
      </c>
      <c r="I4" s="14" t="s">
        <v>346</v>
      </c>
      <c r="J4" s="170" t="s">
        <v>365</v>
      </c>
      <c r="K4" s="71" t="s">
        <v>347</v>
      </c>
      <c r="L4" s="71" t="s">
        <v>348</v>
      </c>
      <c r="M4" s="71" t="s">
        <v>349</v>
      </c>
      <c r="N4" s="71" t="s">
        <v>366</v>
      </c>
      <c r="O4" s="72" t="s">
        <v>351</v>
      </c>
    </row>
    <row r="5" spans="1:16" ht="15" customHeight="1">
      <c r="A5" s="65"/>
      <c r="B5" s="171">
        <v>5906564160516</v>
      </c>
      <c r="C5" s="172" t="s">
        <v>86</v>
      </c>
      <c r="D5" s="68" t="s">
        <v>367</v>
      </c>
      <c r="E5" s="68">
        <f>VLOOKUP(C5,Całość!B:G,4,0)</f>
        <v>546.34</v>
      </c>
      <c r="F5" s="85">
        <v>23</v>
      </c>
      <c r="G5" s="82">
        <f t="shared" ref="G5:G9" si="0">E5*1.23</f>
        <v>671.9982</v>
      </c>
      <c r="H5" s="74" t="s">
        <v>352</v>
      </c>
      <c r="I5" s="13" t="s">
        <v>353</v>
      </c>
      <c r="J5" s="173">
        <v>15</v>
      </c>
      <c r="K5" s="71">
        <v>500</v>
      </c>
      <c r="L5" s="71">
        <v>300</v>
      </c>
      <c r="M5" s="71">
        <v>190</v>
      </c>
      <c r="N5" s="71">
        <v>5</v>
      </c>
      <c r="O5" s="72">
        <f t="shared" ref="O5:O9" si="1">K5*L5*M5/1000000000</f>
        <v>2.8500000000000001E-2</v>
      </c>
      <c r="P5" s="52"/>
    </row>
    <row r="6" spans="1:16" ht="15" customHeight="1">
      <c r="A6" s="65"/>
      <c r="B6" s="174">
        <v>5906564160523</v>
      </c>
      <c r="C6" s="172" t="s">
        <v>89</v>
      </c>
      <c r="D6" s="68" t="s">
        <v>368</v>
      </c>
      <c r="E6" s="68">
        <f>VLOOKUP(C6,Całość!B:G,4,0)</f>
        <v>546.34</v>
      </c>
      <c r="F6" s="85">
        <v>23</v>
      </c>
      <c r="G6" s="82">
        <f t="shared" si="0"/>
        <v>671.9982</v>
      </c>
      <c r="H6" s="74" t="s">
        <v>352</v>
      </c>
      <c r="I6" s="13" t="s">
        <v>353</v>
      </c>
      <c r="J6" s="173">
        <v>15</v>
      </c>
      <c r="K6" s="71">
        <v>500</v>
      </c>
      <c r="L6" s="71">
        <v>300</v>
      </c>
      <c r="M6" s="71">
        <v>190</v>
      </c>
      <c r="N6" s="71">
        <v>5</v>
      </c>
      <c r="O6" s="72">
        <f t="shared" si="1"/>
        <v>2.8500000000000001E-2</v>
      </c>
      <c r="P6" s="52"/>
    </row>
    <row r="7" spans="1:16" ht="15" customHeight="1">
      <c r="A7" s="65"/>
      <c r="B7" s="170">
        <v>5906564160639</v>
      </c>
      <c r="C7" s="172" t="s">
        <v>91</v>
      </c>
      <c r="D7" s="68" t="s">
        <v>369</v>
      </c>
      <c r="E7" s="68">
        <f>VLOOKUP(C7,Całość!B:G,4,0)</f>
        <v>546.34</v>
      </c>
      <c r="F7" s="85">
        <v>23</v>
      </c>
      <c r="G7" s="82">
        <f t="shared" si="0"/>
        <v>671.9982</v>
      </c>
      <c r="H7" s="74" t="s">
        <v>352</v>
      </c>
      <c r="I7" s="13" t="s">
        <v>353</v>
      </c>
      <c r="J7" s="173">
        <v>15</v>
      </c>
      <c r="K7" s="71">
        <v>500</v>
      </c>
      <c r="L7" s="71">
        <v>300</v>
      </c>
      <c r="M7" s="71">
        <v>190</v>
      </c>
      <c r="N7" s="71">
        <v>5</v>
      </c>
      <c r="O7" s="72">
        <f t="shared" si="1"/>
        <v>2.8500000000000001E-2</v>
      </c>
      <c r="P7" s="52"/>
    </row>
    <row r="8" spans="1:16" ht="15" customHeight="1">
      <c r="A8" s="65"/>
      <c r="B8" s="171">
        <v>5906564133152</v>
      </c>
      <c r="C8" s="172" t="s">
        <v>94</v>
      </c>
      <c r="D8" s="68" t="s">
        <v>370</v>
      </c>
      <c r="E8" s="68">
        <f>VLOOKUP(C8,Całość!B:G,4,0)</f>
        <v>652.85</v>
      </c>
      <c r="F8" s="85">
        <v>23</v>
      </c>
      <c r="G8" s="82">
        <f t="shared" si="0"/>
        <v>803.00549999999998</v>
      </c>
      <c r="H8" s="74" t="s">
        <v>352</v>
      </c>
      <c r="I8" s="13" t="s">
        <v>353</v>
      </c>
      <c r="J8" s="173">
        <v>15</v>
      </c>
      <c r="K8" s="71">
        <v>480</v>
      </c>
      <c r="L8" s="71">
        <v>325</v>
      </c>
      <c r="M8" s="71">
        <v>256</v>
      </c>
      <c r="N8" s="71">
        <v>6.6</v>
      </c>
      <c r="O8" s="72">
        <f t="shared" si="1"/>
        <v>3.9935999999999999E-2</v>
      </c>
      <c r="P8" s="52"/>
    </row>
    <row r="9" spans="1:16" ht="15" customHeight="1">
      <c r="A9" s="65"/>
      <c r="B9" s="174">
        <v>5906564133169</v>
      </c>
      <c r="C9" s="172" t="s">
        <v>97</v>
      </c>
      <c r="D9" s="68" t="s">
        <v>371</v>
      </c>
      <c r="E9" s="68">
        <f>VLOOKUP(C9,Całość!B:G,4,0)</f>
        <v>652.85</v>
      </c>
      <c r="F9" s="85">
        <v>23</v>
      </c>
      <c r="G9" s="82">
        <f t="shared" si="0"/>
        <v>803.00549999999998</v>
      </c>
      <c r="H9" s="74" t="s">
        <v>352</v>
      </c>
      <c r="I9" s="13" t="s">
        <v>353</v>
      </c>
      <c r="J9" s="173">
        <v>15</v>
      </c>
      <c r="K9" s="71">
        <v>480</v>
      </c>
      <c r="L9" s="71">
        <v>325</v>
      </c>
      <c r="M9" s="71">
        <v>256</v>
      </c>
      <c r="N9" s="71">
        <v>6.6</v>
      </c>
      <c r="O9" s="72">
        <f t="shared" si="1"/>
        <v>3.9935999999999999E-2</v>
      </c>
      <c r="P9" s="52"/>
    </row>
    <row r="10" spans="1:16">
      <c r="A10" s="175"/>
      <c r="B10" s="176"/>
      <c r="C10" s="177"/>
      <c r="D10" s="48"/>
      <c r="E10" s="48"/>
      <c r="F10" s="49"/>
      <c r="G10" s="103"/>
      <c r="H10" s="104"/>
      <c r="I10" s="105"/>
      <c r="J10" s="178"/>
      <c r="K10" s="102"/>
      <c r="L10" s="102"/>
      <c r="M10" s="102"/>
      <c r="N10" s="102"/>
      <c r="O10" s="577"/>
      <c r="P10" s="52"/>
    </row>
    <row r="11" spans="1:16">
      <c r="A11" s="108"/>
      <c r="B11" s="182"/>
      <c r="C11" s="118"/>
      <c r="G11" s="183"/>
      <c r="H11" s="104"/>
      <c r="I11" s="105"/>
      <c r="J11" s="178"/>
      <c r="K11" s="188"/>
      <c r="L11" s="188"/>
      <c r="M11" s="188"/>
      <c r="N11" s="188"/>
      <c r="O11" s="577"/>
      <c r="P11" s="52"/>
    </row>
    <row r="12" spans="1:16" s="63" customFormat="1" ht="15.75">
      <c r="A12" s="93"/>
      <c r="B12" s="94" t="s">
        <v>374</v>
      </c>
      <c r="C12" s="184"/>
      <c r="D12" s="185"/>
      <c r="E12" s="185"/>
      <c r="F12" s="184"/>
      <c r="G12" s="186"/>
      <c r="H12" s="247"/>
      <c r="I12" s="247"/>
      <c r="J12" s="248"/>
      <c r="K12" s="597"/>
      <c r="L12" s="597"/>
      <c r="M12" s="597"/>
      <c r="N12" s="597"/>
      <c r="O12" s="597"/>
      <c r="P12" s="52"/>
    </row>
    <row r="13" spans="1:16" s="52" customFormat="1">
      <c r="A13" s="99"/>
      <c r="B13" s="9" t="s">
        <v>1</v>
      </c>
      <c r="C13" s="187" t="s">
        <v>2</v>
      </c>
      <c r="D13" s="71" t="s">
        <v>4</v>
      </c>
      <c r="E13" s="68" t="s">
        <v>5</v>
      </c>
      <c r="F13" s="71" t="s">
        <v>344</v>
      </c>
      <c r="G13" s="14" t="s">
        <v>6</v>
      </c>
      <c r="H13" s="14"/>
      <c r="I13" s="14"/>
      <c r="J13" s="170"/>
      <c r="K13" s="71"/>
      <c r="L13" s="71"/>
      <c r="M13" s="71"/>
      <c r="N13" s="71"/>
      <c r="O13" s="72"/>
    </row>
    <row r="14" spans="1:16" ht="33.75">
      <c r="A14" s="394"/>
      <c r="B14" s="22">
        <v>5906564130908</v>
      </c>
      <c r="C14" s="10" t="s">
        <v>99</v>
      </c>
      <c r="D14" s="26" t="s">
        <v>100</v>
      </c>
      <c r="E14" s="68">
        <f>VLOOKUP(C14,Całość!B:G,4,0)</f>
        <v>189.43</v>
      </c>
      <c r="F14" s="11"/>
      <c r="G14" s="13">
        <f t="shared" ref="G14" si="2">E14*1.23</f>
        <v>232.99889999999999</v>
      </c>
      <c r="H14" s="13"/>
      <c r="I14" s="13"/>
      <c r="J14" s="173"/>
      <c r="K14" s="71"/>
      <c r="L14" s="71"/>
      <c r="M14" s="71"/>
      <c r="N14" s="71"/>
      <c r="O14" s="7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6"/>
  <sheetViews>
    <sheetView workbookViewId="0">
      <pane ySplit="1" topLeftCell="A71" activePane="bottomLeft" state="frozen"/>
      <selection pane="bottomLeft" activeCell="E95" sqref="E95"/>
    </sheetView>
  </sheetViews>
  <sheetFormatPr defaultRowHeight="11.25"/>
  <cols>
    <col min="1" max="2" width="12.85546875" style="109" customWidth="1"/>
    <col min="3" max="3" width="29.85546875" style="76" bestFit="1" customWidth="1"/>
    <col min="4" max="4" width="31" style="51" customWidth="1"/>
    <col min="5" max="5" width="14.28515625" style="51" customWidth="1"/>
    <col min="6" max="6" width="4.140625" style="54" customWidth="1"/>
    <col min="7" max="7" width="11.5703125" style="51" customWidth="1"/>
    <col min="8" max="8" width="7.140625" style="51" customWidth="1"/>
    <col min="9" max="9" width="16.42578125" style="163" customWidth="1"/>
    <col min="10" max="10" width="12.7109375" style="54" bestFit="1" customWidth="1"/>
    <col min="11" max="11" width="12.85546875" style="54" bestFit="1" customWidth="1"/>
    <col min="12" max="12" width="12.7109375" style="54" bestFit="1" customWidth="1"/>
    <col min="13" max="13" width="9.42578125" style="54" bestFit="1" customWidth="1"/>
    <col min="14" max="14" width="10.42578125" style="54" bestFit="1" customWidth="1"/>
    <col min="15" max="16384" width="9.140625" style="76"/>
  </cols>
  <sheetData>
    <row r="1" spans="1:15" s="63" customFormat="1" ht="15.75">
      <c r="A1" s="191" t="s">
        <v>101</v>
      </c>
      <c r="B1" s="192"/>
      <c r="C1" s="192"/>
      <c r="D1" s="192"/>
      <c r="E1" s="192"/>
      <c r="F1" s="192"/>
      <c r="G1" s="193"/>
      <c r="H1" s="194"/>
      <c r="I1" s="195"/>
      <c r="J1" s="553"/>
      <c r="K1" s="553"/>
      <c r="L1" s="553"/>
      <c r="M1" s="554"/>
      <c r="N1" s="524"/>
    </row>
    <row r="2" spans="1:15">
      <c r="A2" s="229"/>
      <c r="B2" s="230"/>
      <c r="C2" s="180"/>
      <c r="D2" s="231"/>
      <c r="E2" s="231"/>
      <c r="F2" s="91"/>
      <c r="G2" s="141"/>
      <c r="H2" s="232"/>
      <c r="I2" s="233"/>
      <c r="J2" s="234"/>
      <c r="K2" s="234"/>
      <c r="L2" s="234"/>
      <c r="M2" s="235"/>
      <c r="N2" s="72"/>
      <c r="O2" s="75"/>
    </row>
    <row r="3" spans="1:15" s="63" customFormat="1" ht="24" customHeight="1">
      <c r="A3" s="331"/>
      <c r="B3" s="265" t="s">
        <v>536</v>
      </c>
      <c r="C3" s="366"/>
      <c r="D3" s="367"/>
      <c r="E3" s="367"/>
      <c r="F3" s="366"/>
      <c r="G3" s="368"/>
      <c r="H3" s="366"/>
      <c r="I3" s="369"/>
      <c r="J3" s="145"/>
      <c r="K3" s="145"/>
      <c r="L3" s="145"/>
      <c r="M3" s="146"/>
      <c r="N3" s="146"/>
    </row>
    <row r="4" spans="1:15">
      <c r="A4" s="334"/>
      <c r="B4" s="66" t="s">
        <v>1</v>
      </c>
      <c r="C4" s="67" t="s">
        <v>2</v>
      </c>
      <c r="D4" s="68" t="s">
        <v>102</v>
      </c>
      <c r="E4" s="68" t="s">
        <v>5</v>
      </c>
      <c r="F4" s="85" t="s">
        <v>344</v>
      </c>
      <c r="G4" s="86" t="s">
        <v>6</v>
      </c>
      <c r="H4" s="70" t="s">
        <v>346</v>
      </c>
      <c r="I4" s="170" t="s">
        <v>375</v>
      </c>
      <c r="J4" s="71" t="s">
        <v>384</v>
      </c>
      <c r="K4" s="71" t="s">
        <v>348</v>
      </c>
      <c r="L4" s="71" t="s">
        <v>349</v>
      </c>
      <c r="M4" s="71" t="s">
        <v>366</v>
      </c>
      <c r="N4" s="71" t="s">
        <v>351</v>
      </c>
    </row>
    <row r="5" spans="1:15" ht="13.5" customHeight="1">
      <c r="A5" s="334"/>
      <c r="B5" s="22">
        <v>5906564002342</v>
      </c>
      <c r="C5" s="10" t="s">
        <v>532</v>
      </c>
      <c r="D5" s="196">
        <v>199</v>
      </c>
      <c r="E5" s="149">
        <f>VLOOKUP(C5,Całość!B:G,4,0)</f>
        <v>5048.78</v>
      </c>
      <c r="F5" s="150">
        <v>23</v>
      </c>
      <c r="G5" s="151">
        <f t="shared" ref="G5:G6" si="0">E5*1.23</f>
        <v>6209.9993999999997</v>
      </c>
      <c r="H5" s="74" t="s">
        <v>373</v>
      </c>
      <c r="I5" s="173">
        <v>59</v>
      </c>
      <c r="J5" s="71">
        <v>1740</v>
      </c>
      <c r="K5" s="71">
        <v>700</v>
      </c>
      <c r="L5" s="71">
        <v>690</v>
      </c>
      <c r="M5" s="71">
        <v>117</v>
      </c>
      <c r="N5" s="72">
        <f t="shared" ref="N5:N6" si="1">J5*K5*L5/1000000000</f>
        <v>0.84041999999999994</v>
      </c>
    </row>
    <row r="6" spans="1:15" ht="13.5" customHeight="1">
      <c r="A6" s="334"/>
      <c r="B6" s="22">
        <v>5906564002359</v>
      </c>
      <c r="C6" s="10" t="s">
        <v>531</v>
      </c>
      <c r="D6" s="196">
        <v>295</v>
      </c>
      <c r="E6" s="149">
        <f>VLOOKUP(C6,Całość!B:G,4,0)</f>
        <v>6028.46</v>
      </c>
      <c r="F6" s="150">
        <v>23</v>
      </c>
      <c r="G6" s="151">
        <f t="shared" si="0"/>
        <v>7415.0057999999999</v>
      </c>
      <c r="H6" s="74" t="s">
        <v>372</v>
      </c>
      <c r="I6" s="173">
        <v>96</v>
      </c>
      <c r="J6" s="71">
        <v>1760</v>
      </c>
      <c r="K6" s="71">
        <v>800</v>
      </c>
      <c r="L6" s="71">
        <v>750</v>
      </c>
      <c r="M6" s="71">
        <v>133</v>
      </c>
      <c r="N6" s="72">
        <f t="shared" si="1"/>
        <v>1.056</v>
      </c>
    </row>
    <row r="7" spans="1:15" s="237" customFormat="1" ht="13.5" customHeight="1">
      <c r="A7" s="335"/>
      <c r="B7" s="370">
        <v>5906564192401</v>
      </c>
      <c r="C7" s="371" t="s">
        <v>154</v>
      </c>
      <c r="D7" s="372">
        <v>275</v>
      </c>
      <c r="E7" s="149">
        <f>VLOOKUP(C7,Całość!B:G,4,0)</f>
        <v>7749.59</v>
      </c>
      <c r="F7" s="150">
        <v>23</v>
      </c>
      <c r="G7" s="151">
        <f>E7*1.23</f>
        <v>9531.9956999999995</v>
      </c>
      <c r="H7" s="74" t="s">
        <v>372</v>
      </c>
      <c r="I7" s="173">
        <v>96</v>
      </c>
      <c r="J7" s="71">
        <v>1760</v>
      </c>
      <c r="K7" s="71">
        <v>800</v>
      </c>
      <c r="L7" s="71">
        <v>750</v>
      </c>
      <c r="M7" s="529">
        <v>165</v>
      </c>
      <c r="N7" s="72">
        <f>J7*K7*L7/1000000000</f>
        <v>1.056</v>
      </c>
    </row>
    <row r="8" spans="1:15" s="212" customFormat="1">
      <c r="A8" s="210"/>
      <c r="B8" s="211"/>
      <c r="C8" s="177"/>
      <c r="D8" s="197"/>
      <c r="E8" s="197"/>
      <c r="F8" s="49"/>
      <c r="G8" s="103"/>
      <c r="H8" s="153"/>
      <c r="I8" s="198"/>
      <c r="J8" s="48"/>
      <c r="K8" s="48"/>
      <c r="L8" s="48"/>
      <c r="M8" s="78"/>
      <c r="N8" s="72"/>
      <c r="O8" s="75"/>
    </row>
    <row r="9" spans="1:15" s="63" customFormat="1" ht="15.75">
      <c r="A9" s="55"/>
      <c r="B9" s="56" t="s">
        <v>395</v>
      </c>
      <c r="C9" s="164"/>
      <c r="D9" s="165"/>
      <c r="E9" s="165"/>
      <c r="F9" s="164"/>
      <c r="G9" s="166"/>
      <c r="H9" s="164"/>
      <c r="I9" s="200"/>
      <c r="J9" s="59"/>
      <c r="K9" s="59"/>
      <c r="L9" s="59"/>
      <c r="M9" s="83"/>
      <c r="N9" s="83"/>
      <c r="O9" s="84"/>
    </row>
    <row r="10" spans="1:15">
      <c r="A10" s="65"/>
      <c r="B10" s="66" t="s">
        <v>1</v>
      </c>
      <c r="C10" s="67" t="s">
        <v>2</v>
      </c>
      <c r="D10" s="68" t="s">
        <v>102</v>
      </c>
      <c r="E10" s="68" t="s">
        <v>5</v>
      </c>
      <c r="F10" s="85" t="s">
        <v>344</v>
      </c>
      <c r="G10" s="86" t="s">
        <v>6</v>
      </c>
      <c r="H10" s="70" t="s">
        <v>346</v>
      </c>
      <c r="I10" s="170" t="s">
        <v>375</v>
      </c>
      <c r="J10" s="71" t="s">
        <v>384</v>
      </c>
      <c r="K10" s="71" t="s">
        <v>348</v>
      </c>
      <c r="L10" s="71" t="s">
        <v>349</v>
      </c>
      <c r="M10" s="71" t="s">
        <v>366</v>
      </c>
      <c r="N10" s="71" t="s">
        <v>351</v>
      </c>
    </row>
    <row r="11" spans="1:15">
      <c r="A11" s="65"/>
      <c r="B11" s="376" t="s">
        <v>396</v>
      </c>
      <c r="C11" s="172" t="s">
        <v>124</v>
      </c>
      <c r="D11" s="196">
        <v>105</v>
      </c>
      <c r="E11" s="149">
        <f>VLOOKUP(C11,Całość!B:G,4,0)</f>
        <v>2386.1799999999998</v>
      </c>
      <c r="F11" s="85">
        <v>23</v>
      </c>
      <c r="G11" s="82">
        <f t="shared" ref="G11:G18" si="2">E11*1.23</f>
        <v>2935.0013999999996</v>
      </c>
      <c r="H11" s="74" t="s">
        <v>373</v>
      </c>
      <c r="I11" s="173">
        <v>39</v>
      </c>
      <c r="J11" s="71">
        <v>1580</v>
      </c>
      <c r="K11" s="71">
        <v>680</v>
      </c>
      <c r="L11" s="71">
        <v>600</v>
      </c>
      <c r="M11" s="71">
        <v>56</v>
      </c>
      <c r="N11" s="72">
        <f t="shared" ref="N11:N18" si="3">J11*K11*L11/1000000000</f>
        <v>0.64463999999999999</v>
      </c>
      <c r="O11" s="75"/>
    </row>
    <row r="12" spans="1:15" s="237" customFormat="1">
      <c r="A12" s="65"/>
      <c r="B12" s="376" t="s">
        <v>397</v>
      </c>
      <c r="C12" s="172" t="s">
        <v>126</v>
      </c>
      <c r="D12" s="196">
        <v>124</v>
      </c>
      <c r="E12" s="149">
        <f>VLOOKUP(C12,Całość!B:G,4,0)</f>
        <v>2540.65</v>
      </c>
      <c r="F12" s="85">
        <v>23</v>
      </c>
      <c r="G12" s="82">
        <f t="shared" si="2"/>
        <v>3124.9994999999999</v>
      </c>
      <c r="H12" s="74" t="s">
        <v>373</v>
      </c>
      <c r="I12" s="173">
        <v>43</v>
      </c>
      <c r="J12" s="71">
        <v>1580</v>
      </c>
      <c r="K12" s="71">
        <v>680</v>
      </c>
      <c r="L12" s="71">
        <v>600</v>
      </c>
      <c r="M12" s="529">
        <v>67</v>
      </c>
      <c r="N12" s="72">
        <f t="shared" si="3"/>
        <v>0.64463999999999999</v>
      </c>
      <c r="O12" s="75"/>
    </row>
    <row r="13" spans="1:15" s="237" customFormat="1">
      <c r="A13" s="65"/>
      <c r="B13" s="376" t="s">
        <v>398</v>
      </c>
      <c r="C13" s="172" t="s">
        <v>128</v>
      </c>
      <c r="D13" s="196">
        <v>134</v>
      </c>
      <c r="E13" s="149">
        <f>VLOOKUP(C13,Całość!B:G,4,0)</f>
        <v>2694.31</v>
      </c>
      <c r="F13" s="85">
        <v>23</v>
      </c>
      <c r="G13" s="82">
        <f t="shared" si="2"/>
        <v>3314.0012999999999</v>
      </c>
      <c r="H13" s="74" t="s">
        <v>373</v>
      </c>
      <c r="I13" s="173">
        <v>47</v>
      </c>
      <c r="J13" s="71">
        <v>1580</v>
      </c>
      <c r="K13" s="71">
        <v>680</v>
      </c>
      <c r="L13" s="71">
        <v>600</v>
      </c>
      <c r="M13" s="529">
        <v>70</v>
      </c>
      <c r="N13" s="72">
        <f t="shared" si="3"/>
        <v>0.64463999999999999</v>
      </c>
      <c r="O13" s="75"/>
    </row>
    <row r="14" spans="1:15">
      <c r="A14" s="65"/>
      <c r="B14" s="376" t="s">
        <v>399</v>
      </c>
      <c r="C14" s="172" t="s">
        <v>130</v>
      </c>
      <c r="D14" s="196">
        <v>204</v>
      </c>
      <c r="E14" s="149">
        <f>VLOOKUP(C14,Całość!B:G,4,0)</f>
        <v>3609.76</v>
      </c>
      <c r="F14" s="85">
        <v>23</v>
      </c>
      <c r="G14" s="82">
        <f t="shared" si="2"/>
        <v>4440.0048000000006</v>
      </c>
      <c r="H14" s="215" t="s">
        <v>373</v>
      </c>
      <c r="I14" s="223">
        <v>59</v>
      </c>
      <c r="J14" s="71">
        <v>1740</v>
      </c>
      <c r="K14" s="71">
        <v>700</v>
      </c>
      <c r="L14" s="71">
        <v>690</v>
      </c>
      <c r="M14" s="71">
        <v>97</v>
      </c>
      <c r="N14" s="72">
        <f t="shared" si="3"/>
        <v>0.84041999999999994</v>
      </c>
      <c r="O14" s="75"/>
    </row>
    <row r="15" spans="1:15" s="237" customFormat="1">
      <c r="A15" s="65"/>
      <c r="B15" s="376" t="s">
        <v>400</v>
      </c>
      <c r="C15" s="172" t="s">
        <v>132</v>
      </c>
      <c r="D15" s="196">
        <v>250</v>
      </c>
      <c r="E15" s="149">
        <f>VLOOKUP(C15,Całość!B:G,4,0)</f>
        <v>4103.25</v>
      </c>
      <c r="F15" s="85">
        <v>23</v>
      </c>
      <c r="G15" s="82">
        <f t="shared" si="2"/>
        <v>5046.9974999999995</v>
      </c>
      <c r="H15" s="215" t="s">
        <v>372</v>
      </c>
      <c r="I15" s="223">
        <v>88</v>
      </c>
      <c r="J15" s="324">
        <v>1530</v>
      </c>
      <c r="K15" s="324">
        <v>800</v>
      </c>
      <c r="L15" s="324">
        <v>750</v>
      </c>
      <c r="M15" s="529">
        <v>102</v>
      </c>
      <c r="N15" s="72">
        <f t="shared" si="3"/>
        <v>0.91800000000000004</v>
      </c>
      <c r="O15" s="75"/>
    </row>
    <row r="16" spans="1:15" s="237" customFormat="1">
      <c r="A16" s="65"/>
      <c r="B16" s="377" t="s">
        <v>401</v>
      </c>
      <c r="C16" s="172" t="s">
        <v>134</v>
      </c>
      <c r="D16" s="196">
        <v>300</v>
      </c>
      <c r="E16" s="149">
        <f>VLOOKUP(C16,Całość!B:G,4,0)</f>
        <v>4576.42</v>
      </c>
      <c r="F16" s="85">
        <v>23</v>
      </c>
      <c r="G16" s="82">
        <f t="shared" si="2"/>
        <v>5628.9966000000004</v>
      </c>
      <c r="H16" s="74" t="s">
        <v>372</v>
      </c>
      <c r="I16" s="173">
        <v>94</v>
      </c>
      <c r="J16" s="324">
        <v>1760</v>
      </c>
      <c r="K16" s="324">
        <v>800</v>
      </c>
      <c r="L16" s="324">
        <v>750</v>
      </c>
      <c r="M16" s="529">
        <v>115</v>
      </c>
      <c r="N16" s="72">
        <f t="shared" si="3"/>
        <v>1.056</v>
      </c>
      <c r="O16" s="75"/>
    </row>
    <row r="17" spans="1:15" s="237" customFormat="1">
      <c r="A17" s="238"/>
      <c r="B17" s="378" t="s">
        <v>402</v>
      </c>
      <c r="C17" s="208" t="s">
        <v>136</v>
      </c>
      <c r="D17" s="196">
        <v>375</v>
      </c>
      <c r="E17" s="149">
        <f>VLOOKUP(C17,Całość!B:G,4,0)</f>
        <v>5810.57</v>
      </c>
      <c r="F17" s="85">
        <v>23</v>
      </c>
      <c r="G17" s="82">
        <f t="shared" si="2"/>
        <v>7147.0010999999995</v>
      </c>
      <c r="H17" s="74" t="s">
        <v>372</v>
      </c>
      <c r="I17" s="173">
        <v>101</v>
      </c>
      <c r="J17" s="71">
        <v>1800</v>
      </c>
      <c r="K17" s="71">
        <v>800</v>
      </c>
      <c r="L17" s="71">
        <v>800</v>
      </c>
      <c r="M17" s="529">
        <v>149</v>
      </c>
      <c r="N17" s="72">
        <f t="shared" si="3"/>
        <v>1.1519999999999999</v>
      </c>
      <c r="O17" s="75"/>
    </row>
    <row r="18" spans="1:15" s="237" customFormat="1">
      <c r="A18" s="238"/>
      <c r="B18" s="378" t="s">
        <v>403</v>
      </c>
      <c r="C18" s="208" t="s">
        <v>138</v>
      </c>
      <c r="D18" s="196">
        <v>465</v>
      </c>
      <c r="E18" s="149">
        <f>VLOOKUP(C18,Całość!B:G,4,0)</f>
        <v>7055.29</v>
      </c>
      <c r="F18" s="85">
        <v>23</v>
      </c>
      <c r="G18" s="82">
        <f t="shared" si="2"/>
        <v>8678.0066999999999</v>
      </c>
      <c r="H18" s="74" t="s">
        <v>372</v>
      </c>
      <c r="I18" s="173">
        <v>82</v>
      </c>
      <c r="J18" s="71">
        <v>1950</v>
      </c>
      <c r="K18" s="71">
        <v>900</v>
      </c>
      <c r="L18" s="71">
        <v>900</v>
      </c>
      <c r="M18" s="529">
        <v>180</v>
      </c>
      <c r="N18" s="72">
        <f t="shared" si="3"/>
        <v>1.5794999999999999</v>
      </c>
      <c r="O18" s="75"/>
    </row>
    <row r="19" spans="1:15">
      <c r="A19" s="379"/>
      <c r="B19" s="380">
        <v>5906564191480</v>
      </c>
      <c r="C19" s="221" t="s">
        <v>140</v>
      </c>
      <c r="D19" s="222">
        <v>939</v>
      </c>
      <c r="E19" s="149">
        <f>VLOOKUP(C19,Całość!B:G,4,0)</f>
        <v>18234.150000000001</v>
      </c>
      <c r="F19" s="71">
        <v>23</v>
      </c>
      <c r="G19" s="13">
        <f>E19*1.23</f>
        <v>22428.004500000003</v>
      </c>
      <c r="H19" s="74" t="s">
        <v>372</v>
      </c>
      <c r="I19" s="223">
        <v>143</v>
      </c>
      <c r="J19" s="71">
        <v>2200</v>
      </c>
      <c r="K19" s="71">
        <v>1200</v>
      </c>
      <c r="L19" s="71">
        <v>1000</v>
      </c>
      <c r="M19" s="71">
        <v>258</v>
      </c>
      <c r="N19" s="72">
        <f>J19*K19*L19/1000000000</f>
        <v>2.64</v>
      </c>
      <c r="O19" s="75"/>
    </row>
    <row r="20" spans="1:15">
      <c r="A20" s="250"/>
      <c r="C20" s="118"/>
      <c r="G20" s="183"/>
      <c r="H20" s="110"/>
      <c r="I20" s="189"/>
      <c r="J20" s="51"/>
      <c r="K20" s="51"/>
      <c r="L20" s="51"/>
      <c r="M20" s="382"/>
      <c r="N20" s="563"/>
      <c r="O20" s="75"/>
    </row>
    <row r="21" spans="1:15" s="1" customFormat="1" ht="20.25" customHeight="1">
      <c r="A21" s="206"/>
      <c r="B21" s="389" t="s">
        <v>385</v>
      </c>
      <c r="C21" s="390"/>
      <c r="D21" s="390"/>
      <c r="E21" s="390"/>
      <c r="F21" s="390"/>
      <c r="G21" s="391"/>
      <c r="H21" s="390"/>
      <c r="I21" s="390"/>
      <c r="J21" s="555"/>
      <c r="K21" s="555"/>
      <c r="L21" s="555"/>
      <c r="M21" s="556"/>
      <c r="N21" s="556"/>
      <c r="O21" s="84"/>
    </row>
    <row r="22" spans="1:15" s="15" customFormat="1" ht="25.5" customHeight="1">
      <c r="A22" s="374"/>
      <c r="B22" s="9" t="s">
        <v>1</v>
      </c>
      <c r="C22" s="213" t="s">
        <v>2</v>
      </c>
      <c r="D22" s="68" t="s">
        <v>102</v>
      </c>
      <c r="E22" s="68" t="s">
        <v>5</v>
      </c>
      <c r="F22" s="85" t="s">
        <v>344</v>
      </c>
      <c r="G22" s="86" t="s">
        <v>6</v>
      </c>
      <c r="H22" s="70" t="s">
        <v>346</v>
      </c>
      <c r="I22" s="170" t="s">
        <v>375</v>
      </c>
      <c r="J22" s="529" t="s">
        <v>384</v>
      </c>
      <c r="K22" s="529" t="s">
        <v>348</v>
      </c>
      <c r="L22" s="529" t="s">
        <v>349</v>
      </c>
      <c r="M22" s="529" t="s">
        <v>366</v>
      </c>
      <c r="N22" s="72" t="s">
        <v>351</v>
      </c>
      <c r="O22" s="76"/>
    </row>
    <row r="23" spans="1:15" s="52" customFormat="1" ht="13.5" customHeight="1">
      <c r="A23" s="207"/>
      <c r="B23" s="25">
        <v>5906564134500</v>
      </c>
      <c r="C23" s="208" t="s">
        <v>103</v>
      </c>
      <c r="D23" s="196">
        <v>97</v>
      </c>
      <c r="E23" s="149">
        <f>VLOOKUP(C23,Całość!B:G,4,0)</f>
        <v>2933.33</v>
      </c>
      <c r="F23" s="85">
        <v>23</v>
      </c>
      <c r="G23" s="82">
        <f t="shared" ref="G23:G25" si="4">E23*1.23</f>
        <v>3607.9958999999999</v>
      </c>
      <c r="H23" s="74" t="s">
        <v>353</v>
      </c>
      <c r="I23" s="173">
        <v>33.299999999999997</v>
      </c>
      <c r="J23" s="557">
        <v>1100</v>
      </c>
      <c r="K23" s="557">
        <v>700</v>
      </c>
      <c r="L23" s="557">
        <v>690</v>
      </c>
      <c r="M23" s="71">
        <v>70</v>
      </c>
      <c r="N23" s="72">
        <f t="shared" ref="N23:N25" si="5">J23*K23*L23/1000000000</f>
        <v>0.53129999999999999</v>
      </c>
      <c r="O23" s="75"/>
    </row>
    <row r="24" spans="1:15" s="52" customFormat="1" ht="15" customHeight="1">
      <c r="A24" s="207"/>
      <c r="B24" s="25">
        <v>5906564132797</v>
      </c>
      <c r="C24" s="208" t="s">
        <v>105</v>
      </c>
      <c r="D24" s="196">
        <v>111</v>
      </c>
      <c r="E24" s="149">
        <f>VLOOKUP(C24,Całość!B:G,4,0)</f>
        <v>3197.56</v>
      </c>
      <c r="F24" s="85">
        <v>23</v>
      </c>
      <c r="G24" s="82">
        <f t="shared" si="4"/>
        <v>3932.9987999999998</v>
      </c>
      <c r="H24" s="74" t="s">
        <v>353</v>
      </c>
      <c r="I24" s="173">
        <v>36</v>
      </c>
      <c r="J24" s="71">
        <v>1200</v>
      </c>
      <c r="K24" s="71">
        <v>700</v>
      </c>
      <c r="L24" s="71">
        <v>690</v>
      </c>
      <c r="M24" s="71">
        <v>80</v>
      </c>
      <c r="N24" s="72">
        <f t="shared" si="5"/>
        <v>0.5796</v>
      </c>
      <c r="O24" s="75"/>
    </row>
    <row r="25" spans="1:15" s="52" customFormat="1" ht="15" customHeight="1">
      <c r="A25" s="209"/>
      <c r="B25" s="25">
        <v>5906564132810</v>
      </c>
      <c r="C25" s="208" t="s">
        <v>107</v>
      </c>
      <c r="D25" s="196">
        <v>138</v>
      </c>
      <c r="E25" s="149">
        <f>VLOOKUP(C25,Całość!B:G,4,0)</f>
        <v>3398.37</v>
      </c>
      <c r="F25" s="85">
        <v>23</v>
      </c>
      <c r="G25" s="82">
        <f t="shared" si="4"/>
        <v>4179.9951000000001</v>
      </c>
      <c r="H25" s="74" t="s">
        <v>353</v>
      </c>
      <c r="I25" s="173">
        <v>38</v>
      </c>
      <c r="J25" s="71">
        <v>1300</v>
      </c>
      <c r="K25" s="71">
        <v>700</v>
      </c>
      <c r="L25" s="71">
        <v>690</v>
      </c>
      <c r="M25" s="71">
        <v>87</v>
      </c>
      <c r="N25" s="72">
        <f t="shared" si="5"/>
        <v>0.62790000000000001</v>
      </c>
      <c r="O25" s="75"/>
    </row>
    <row r="26" spans="1:15">
      <c r="A26" s="152"/>
      <c r="B26" s="121"/>
      <c r="C26" s="226"/>
      <c r="D26" s="123"/>
      <c r="E26" s="123"/>
      <c r="F26" s="124"/>
      <c r="G26" s="125"/>
      <c r="H26" s="153"/>
      <c r="I26" s="198"/>
      <c r="J26" s="123"/>
      <c r="K26" s="123"/>
      <c r="L26" s="123"/>
      <c r="M26" s="227"/>
      <c r="N26" s="558"/>
      <c r="O26" s="75"/>
    </row>
    <row r="27" spans="1:15" s="63" customFormat="1" ht="21.75" customHeight="1">
      <c r="A27" s="206"/>
      <c r="B27" s="94" t="s">
        <v>393</v>
      </c>
      <c r="C27" s="217"/>
      <c r="D27" s="217"/>
      <c r="E27" s="217"/>
      <c r="F27" s="217"/>
      <c r="G27" s="218"/>
      <c r="H27" s="217"/>
      <c r="I27" s="217"/>
      <c r="J27" s="559"/>
      <c r="K27" s="559"/>
      <c r="L27" s="559"/>
      <c r="M27" s="560"/>
      <c r="N27" s="560"/>
      <c r="O27" s="84"/>
    </row>
    <row r="28" spans="1:15">
      <c r="A28" s="237"/>
      <c r="B28" s="9" t="s">
        <v>1</v>
      </c>
      <c r="C28" s="67" t="s">
        <v>2</v>
      </c>
      <c r="D28" s="14" t="s">
        <v>394</v>
      </c>
      <c r="E28" s="68" t="s">
        <v>5</v>
      </c>
      <c r="F28" s="71" t="s">
        <v>344</v>
      </c>
      <c r="G28" s="14" t="s">
        <v>6</v>
      </c>
      <c r="H28" s="70" t="s">
        <v>346</v>
      </c>
      <c r="I28" s="170" t="s">
        <v>375</v>
      </c>
      <c r="J28" s="71" t="s">
        <v>384</v>
      </c>
      <c r="K28" s="71" t="s">
        <v>348</v>
      </c>
      <c r="L28" s="71" t="s">
        <v>349</v>
      </c>
      <c r="M28" s="71" t="s">
        <v>366</v>
      </c>
      <c r="N28" s="72" t="s">
        <v>351</v>
      </c>
    </row>
    <row r="29" spans="1:15">
      <c r="A29" s="375"/>
      <c r="B29" s="170">
        <v>5906564191985</v>
      </c>
      <c r="C29" s="221" t="s">
        <v>121</v>
      </c>
      <c r="D29" s="222" t="s">
        <v>122</v>
      </c>
      <c r="E29" s="149">
        <f>VLOOKUP(C29,Całość!B:G,4,0)</f>
        <v>3640.65</v>
      </c>
      <c r="F29" s="71">
        <v>23</v>
      </c>
      <c r="G29" s="13">
        <f>E29*1.23</f>
        <v>4477.9994999999999</v>
      </c>
      <c r="H29" s="74" t="s">
        <v>372</v>
      </c>
      <c r="I29" s="173">
        <v>76</v>
      </c>
      <c r="J29" s="71">
        <v>1740</v>
      </c>
      <c r="K29" s="71">
        <v>700</v>
      </c>
      <c r="L29" s="71">
        <v>690</v>
      </c>
      <c r="M29" s="71">
        <v>102</v>
      </c>
      <c r="N29" s="72">
        <f>J29*K29*L29/1000000000</f>
        <v>0.84041999999999994</v>
      </c>
      <c r="O29" s="75"/>
    </row>
    <row r="30" spans="1:15" s="212" customFormat="1">
      <c r="A30" s="229"/>
      <c r="B30" s="211"/>
      <c r="C30" s="177"/>
      <c r="D30" s="197"/>
      <c r="E30" s="197"/>
      <c r="F30" s="49"/>
      <c r="G30" s="103"/>
      <c r="H30" s="153"/>
      <c r="I30" s="198"/>
      <c r="J30" s="48"/>
      <c r="K30" s="48"/>
      <c r="L30" s="48"/>
      <c r="M30" s="78"/>
      <c r="N30" s="72"/>
      <c r="O30" s="75"/>
    </row>
    <row r="31" spans="1:15" s="239" customFormat="1" ht="15.75">
      <c r="A31" s="383"/>
      <c r="B31" s="265" t="s">
        <v>404</v>
      </c>
      <c r="C31" s="384"/>
      <c r="D31" s="384"/>
      <c r="E31" s="384"/>
      <c r="F31" s="384"/>
      <c r="G31" s="385"/>
      <c r="H31" s="384"/>
      <c r="I31" s="384"/>
      <c r="J31" s="561"/>
      <c r="K31" s="561"/>
      <c r="L31" s="561"/>
      <c r="M31" s="562"/>
      <c r="N31" s="562"/>
      <c r="O31" s="84"/>
    </row>
    <row r="32" spans="1:15" s="237" customFormat="1">
      <c r="A32" s="386"/>
      <c r="B32" s="66" t="s">
        <v>1</v>
      </c>
      <c r="C32" s="67" t="s">
        <v>2</v>
      </c>
      <c r="D32" s="68" t="s">
        <v>102</v>
      </c>
      <c r="E32" s="68" t="s">
        <v>5</v>
      </c>
      <c r="F32" s="85" t="s">
        <v>344</v>
      </c>
      <c r="G32" s="86" t="s">
        <v>6</v>
      </c>
      <c r="H32" s="70" t="s">
        <v>346</v>
      </c>
      <c r="I32" s="170" t="s">
        <v>375</v>
      </c>
      <c r="J32" s="324" t="s">
        <v>384</v>
      </c>
      <c r="K32" s="324" t="s">
        <v>348</v>
      </c>
      <c r="L32" s="324" t="s">
        <v>349</v>
      </c>
      <c r="M32" s="324" t="s">
        <v>366</v>
      </c>
      <c r="N32" s="72" t="s">
        <v>351</v>
      </c>
      <c r="O32" s="76"/>
    </row>
    <row r="33" spans="1:15">
      <c r="A33" s="386"/>
      <c r="B33" s="241" t="s">
        <v>405</v>
      </c>
      <c r="C33" s="172" t="s">
        <v>142</v>
      </c>
      <c r="D33" s="196">
        <v>204</v>
      </c>
      <c r="E33" s="149">
        <f>VLOOKUP(C33,Całość!B:G,4,0)</f>
        <v>4968.29</v>
      </c>
      <c r="F33" s="85">
        <v>23</v>
      </c>
      <c r="G33" s="82">
        <f t="shared" ref="G33:G38" si="6">E33*1.23</f>
        <v>6110.9966999999997</v>
      </c>
      <c r="H33" s="74" t="s">
        <v>373</v>
      </c>
      <c r="I33" s="173">
        <v>59</v>
      </c>
      <c r="J33" s="71">
        <v>1740</v>
      </c>
      <c r="K33" s="71">
        <v>700</v>
      </c>
      <c r="L33" s="71">
        <v>690</v>
      </c>
      <c r="M33" s="71">
        <v>112</v>
      </c>
      <c r="N33" s="72">
        <f t="shared" ref="N33:N38" si="7">J33*K33*L33/1000000000</f>
        <v>0.84041999999999994</v>
      </c>
      <c r="O33" s="75"/>
    </row>
    <row r="34" spans="1:15">
      <c r="A34" s="386"/>
      <c r="B34" s="241" t="s">
        <v>406</v>
      </c>
      <c r="C34" s="172" t="s">
        <v>144</v>
      </c>
      <c r="D34" s="196">
        <v>246</v>
      </c>
      <c r="E34" s="149">
        <f>VLOOKUP(C34,Całość!B:G,4,0)</f>
        <v>5219.51</v>
      </c>
      <c r="F34" s="85">
        <v>23</v>
      </c>
      <c r="G34" s="82">
        <f t="shared" si="6"/>
        <v>6419.9973</v>
      </c>
      <c r="H34" s="74" t="s">
        <v>372</v>
      </c>
      <c r="I34" s="173">
        <v>90</v>
      </c>
      <c r="J34" s="71">
        <v>1530</v>
      </c>
      <c r="K34" s="71">
        <v>800</v>
      </c>
      <c r="L34" s="71">
        <v>750</v>
      </c>
      <c r="M34" s="71">
        <v>114</v>
      </c>
      <c r="N34" s="72">
        <f t="shared" si="7"/>
        <v>0.91800000000000004</v>
      </c>
      <c r="O34" s="75"/>
    </row>
    <row r="35" spans="1:15" s="52" customFormat="1">
      <c r="A35" s="386"/>
      <c r="B35" s="241" t="s">
        <v>407</v>
      </c>
      <c r="C35" s="172" t="s">
        <v>146</v>
      </c>
      <c r="D35" s="196">
        <v>296</v>
      </c>
      <c r="E35" s="149">
        <f>VLOOKUP(C35,Całość!B:G,4,0)</f>
        <v>5513.82</v>
      </c>
      <c r="F35" s="85">
        <v>23</v>
      </c>
      <c r="G35" s="82">
        <f t="shared" si="6"/>
        <v>6781.9985999999999</v>
      </c>
      <c r="H35" s="74" t="s">
        <v>372</v>
      </c>
      <c r="I35" s="173">
        <v>96</v>
      </c>
      <c r="J35" s="71">
        <v>1760</v>
      </c>
      <c r="K35" s="71">
        <v>800</v>
      </c>
      <c r="L35" s="71">
        <v>750</v>
      </c>
      <c r="M35" s="71">
        <v>130</v>
      </c>
      <c r="N35" s="72">
        <f t="shared" si="7"/>
        <v>1.056</v>
      </c>
      <c r="O35" s="75"/>
    </row>
    <row r="36" spans="1:15">
      <c r="A36" s="386"/>
      <c r="B36" s="242" t="s">
        <v>408</v>
      </c>
      <c r="C36" s="172" t="s">
        <v>148</v>
      </c>
      <c r="D36" s="196">
        <v>366</v>
      </c>
      <c r="E36" s="149">
        <f>VLOOKUP(C36,Całość!B:G,4,0)</f>
        <v>6573.98</v>
      </c>
      <c r="F36" s="85">
        <v>23</v>
      </c>
      <c r="G36" s="82">
        <f t="shared" si="6"/>
        <v>8085.9953999999998</v>
      </c>
      <c r="H36" s="74" t="s">
        <v>372</v>
      </c>
      <c r="I36" s="173">
        <v>98</v>
      </c>
      <c r="J36" s="222">
        <v>1800</v>
      </c>
      <c r="K36" s="71">
        <v>800</v>
      </c>
      <c r="L36" s="71">
        <v>800</v>
      </c>
      <c r="M36" s="71">
        <v>167</v>
      </c>
      <c r="N36" s="72">
        <f t="shared" si="7"/>
        <v>1.1519999999999999</v>
      </c>
      <c r="O36" s="75"/>
    </row>
    <row r="37" spans="1:15">
      <c r="A37" s="386"/>
      <c r="B37" s="242" t="s">
        <v>409</v>
      </c>
      <c r="C37" s="172" t="s">
        <v>150</v>
      </c>
      <c r="D37" s="196">
        <v>455</v>
      </c>
      <c r="E37" s="149">
        <f>VLOOKUP(C37,Całość!B:G,4,0)</f>
        <v>8360.98</v>
      </c>
      <c r="F37" s="85">
        <v>23</v>
      </c>
      <c r="G37" s="82">
        <f t="shared" si="6"/>
        <v>10284.0054</v>
      </c>
      <c r="H37" s="74" t="s">
        <v>372</v>
      </c>
      <c r="I37" s="173">
        <v>84</v>
      </c>
      <c r="J37" s="222">
        <v>1950</v>
      </c>
      <c r="K37" s="71">
        <v>900</v>
      </c>
      <c r="L37" s="71">
        <v>900</v>
      </c>
      <c r="M37" s="71">
        <v>197</v>
      </c>
      <c r="N37" s="72">
        <f t="shared" si="7"/>
        <v>1.5794999999999999</v>
      </c>
      <c r="O37" s="75"/>
    </row>
    <row r="38" spans="1:15">
      <c r="A38" s="387"/>
      <c r="B38" s="388" t="s">
        <v>410</v>
      </c>
      <c r="C38" s="371" t="s">
        <v>152</v>
      </c>
      <c r="D38" s="372">
        <v>932</v>
      </c>
      <c r="E38" s="149">
        <f>VLOOKUP(C38,Całość!B:G,4,0)</f>
        <v>18630.080000000002</v>
      </c>
      <c r="F38" s="150">
        <v>23</v>
      </c>
      <c r="G38" s="151">
        <f t="shared" si="6"/>
        <v>22914.9984</v>
      </c>
      <c r="H38" s="74" t="s">
        <v>372</v>
      </c>
      <c r="I38" s="173">
        <v>143</v>
      </c>
      <c r="J38" s="222">
        <v>2200</v>
      </c>
      <c r="K38" s="71">
        <v>1200</v>
      </c>
      <c r="L38" s="71">
        <v>1000</v>
      </c>
      <c r="M38" s="71">
        <v>304</v>
      </c>
      <c r="N38" s="72">
        <f t="shared" si="7"/>
        <v>2.64</v>
      </c>
      <c r="O38" s="75"/>
    </row>
    <row r="39" spans="1:15" s="52" customFormat="1" ht="13.5" customHeight="1">
      <c r="A39" s="207"/>
      <c r="B39" s="214"/>
      <c r="C39" s="118"/>
      <c r="D39" s="204"/>
      <c r="E39" s="51"/>
      <c r="F39" s="54"/>
      <c r="G39" s="183"/>
      <c r="H39" s="215"/>
      <c r="I39" s="216"/>
      <c r="J39" s="545"/>
      <c r="K39" s="545"/>
      <c r="L39" s="545"/>
      <c r="M39" s="546"/>
      <c r="N39" s="504"/>
    </row>
    <row r="40" spans="1:15" s="63" customFormat="1" ht="15.75">
      <c r="A40" s="206"/>
      <c r="B40" s="94" t="s">
        <v>386</v>
      </c>
      <c r="C40" s="217"/>
      <c r="D40" s="217"/>
      <c r="E40" s="217"/>
      <c r="F40" s="217"/>
      <c r="G40" s="218"/>
      <c r="H40" s="217"/>
      <c r="I40" s="217"/>
      <c r="J40" s="559"/>
      <c r="K40" s="559"/>
      <c r="L40" s="559"/>
      <c r="M40" s="560"/>
      <c r="N40" s="560"/>
    </row>
    <row r="41" spans="1:15">
      <c r="A41" s="219"/>
      <c r="B41" s="9" t="s">
        <v>1</v>
      </c>
      <c r="C41" s="67" t="s">
        <v>2</v>
      </c>
      <c r="D41" s="14" t="s">
        <v>102</v>
      </c>
      <c r="E41" s="68" t="s">
        <v>5</v>
      </c>
      <c r="F41" s="71" t="s">
        <v>344</v>
      </c>
      <c r="G41" s="14" t="s">
        <v>6</v>
      </c>
      <c r="H41" s="70" t="s">
        <v>346</v>
      </c>
      <c r="I41" s="170" t="s">
        <v>375</v>
      </c>
      <c r="J41" s="71" t="s">
        <v>384</v>
      </c>
      <c r="K41" s="71" t="s">
        <v>348</v>
      </c>
      <c r="L41" s="71" t="s">
        <v>349</v>
      </c>
      <c r="M41" s="71" t="s">
        <v>366</v>
      </c>
      <c r="N41" s="72" t="s">
        <v>351</v>
      </c>
    </row>
    <row r="42" spans="1:15">
      <c r="A42" s="219"/>
      <c r="B42" s="220" t="s">
        <v>387</v>
      </c>
      <c r="C42" s="221" t="s">
        <v>109</v>
      </c>
      <c r="D42" s="222">
        <v>140</v>
      </c>
      <c r="E42" s="149">
        <f>VLOOKUP(C42,Całość!B:G,4,0)</f>
        <v>2231.71</v>
      </c>
      <c r="F42" s="71">
        <v>23</v>
      </c>
      <c r="G42" s="13">
        <f t="shared" ref="G42:G45" si="8">E42*1.23</f>
        <v>2745.0032999999999</v>
      </c>
      <c r="H42" s="74" t="s">
        <v>372</v>
      </c>
      <c r="I42" s="173">
        <v>65</v>
      </c>
      <c r="J42" s="71">
        <v>1580</v>
      </c>
      <c r="K42" s="71">
        <v>680</v>
      </c>
      <c r="L42" s="71">
        <v>600</v>
      </c>
      <c r="M42" s="71">
        <v>55</v>
      </c>
      <c r="N42" s="72">
        <f t="shared" ref="N42:N47" si="9">J42*K42*L42/1000000000</f>
        <v>0.64463999999999999</v>
      </c>
    </row>
    <row r="43" spans="1:15">
      <c r="A43" s="219"/>
      <c r="B43" s="220" t="s">
        <v>388</v>
      </c>
      <c r="C43" s="221" t="s">
        <v>111</v>
      </c>
      <c r="D43" s="222">
        <v>210</v>
      </c>
      <c r="E43" s="149">
        <f>VLOOKUP(C43,Całość!B:G,4,0)</f>
        <v>3126.83</v>
      </c>
      <c r="F43" s="71">
        <v>23</v>
      </c>
      <c r="G43" s="13">
        <f t="shared" si="8"/>
        <v>3846.0009</v>
      </c>
      <c r="H43" s="74" t="s">
        <v>373</v>
      </c>
      <c r="I43" s="173">
        <v>59</v>
      </c>
      <c r="J43" s="71">
        <v>1740</v>
      </c>
      <c r="K43" s="71">
        <v>700</v>
      </c>
      <c r="L43" s="71">
        <v>690</v>
      </c>
      <c r="M43" s="71">
        <v>75</v>
      </c>
      <c r="N43" s="72">
        <f t="shared" si="9"/>
        <v>0.84041999999999994</v>
      </c>
    </row>
    <row r="44" spans="1:15">
      <c r="A44" s="219"/>
      <c r="B44" s="220" t="s">
        <v>389</v>
      </c>
      <c r="C44" s="221" t="s">
        <v>113</v>
      </c>
      <c r="D44" s="222">
        <v>255</v>
      </c>
      <c r="E44" s="149">
        <f>VLOOKUP(C44,Całość!B:G,4,0)</f>
        <v>3691.87</v>
      </c>
      <c r="F44" s="71">
        <v>23</v>
      </c>
      <c r="G44" s="13">
        <f t="shared" si="8"/>
        <v>4541.0001000000002</v>
      </c>
      <c r="H44" s="74" t="s">
        <v>372</v>
      </c>
      <c r="I44" s="173">
        <v>85</v>
      </c>
      <c r="J44" s="71">
        <v>1530</v>
      </c>
      <c r="K44" s="71">
        <v>800</v>
      </c>
      <c r="L44" s="71">
        <v>750</v>
      </c>
      <c r="M44" s="71">
        <v>77</v>
      </c>
      <c r="N44" s="72">
        <f t="shared" si="9"/>
        <v>0.91800000000000004</v>
      </c>
    </row>
    <row r="45" spans="1:15">
      <c r="A45" s="219"/>
      <c r="B45" s="220" t="s">
        <v>390</v>
      </c>
      <c r="C45" s="221" t="s">
        <v>115</v>
      </c>
      <c r="D45" s="222">
        <v>305</v>
      </c>
      <c r="E45" s="149">
        <f>VLOOKUP(C45,Całość!B:G,4,0)</f>
        <v>3928.46</v>
      </c>
      <c r="F45" s="71">
        <v>23</v>
      </c>
      <c r="G45" s="13">
        <f t="shared" si="8"/>
        <v>4832.0057999999999</v>
      </c>
      <c r="H45" s="215" t="s">
        <v>372</v>
      </c>
      <c r="I45" s="223">
        <v>92</v>
      </c>
      <c r="J45" s="71">
        <v>1760</v>
      </c>
      <c r="K45" s="71">
        <v>800</v>
      </c>
      <c r="L45" s="71">
        <v>750</v>
      </c>
      <c r="M45" s="71">
        <v>86</v>
      </c>
      <c r="N45" s="72">
        <f t="shared" si="9"/>
        <v>1.056</v>
      </c>
    </row>
    <row r="46" spans="1:15">
      <c r="A46" s="219"/>
      <c r="B46" s="224" t="s">
        <v>391</v>
      </c>
      <c r="C46" s="221" t="s">
        <v>117</v>
      </c>
      <c r="D46" s="222">
        <v>380</v>
      </c>
      <c r="E46" s="149">
        <f>VLOOKUP(C46,Całość!B:G,4,0)</f>
        <v>5245.53</v>
      </c>
      <c r="F46" s="71">
        <v>23</v>
      </c>
      <c r="G46" s="13">
        <f>E46*1.23</f>
        <v>6452.0018999999993</v>
      </c>
      <c r="H46" s="215" t="s">
        <v>372</v>
      </c>
      <c r="I46" s="223">
        <v>98</v>
      </c>
      <c r="J46" s="71">
        <v>1805</v>
      </c>
      <c r="K46" s="71">
        <v>800</v>
      </c>
      <c r="L46" s="71">
        <v>800</v>
      </c>
      <c r="M46" s="71">
        <v>116</v>
      </c>
      <c r="N46" s="72">
        <f t="shared" si="9"/>
        <v>1.1552</v>
      </c>
    </row>
    <row r="47" spans="1:15">
      <c r="A47" s="225"/>
      <c r="B47" s="224" t="s">
        <v>392</v>
      </c>
      <c r="C47" s="221" t="s">
        <v>119</v>
      </c>
      <c r="D47" s="222">
        <v>485</v>
      </c>
      <c r="E47" s="149">
        <f>VLOOKUP(C47,Całość!B:G,4,0)</f>
        <v>6592.68</v>
      </c>
      <c r="F47" s="71">
        <v>23</v>
      </c>
      <c r="G47" s="13">
        <f t="shared" ref="G47" si="10">E47*1.23</f>
        <v>8108.9964</v>
      </c>
      <c r="H47" s="215" t="s">
        <v>372</v>
      </c>
      <c r="I47" s="223">
        <v>83</v>
      </c>
      <c r="J47" s="71">
        <v>1950</v>
      </c>
      <c r="K47" s="71">
        <v>1200</v>
      </c>
      <c r="L47" s="71">
        <v>800</v>
      </c>
      <c r="M47" s="71">
        <v>145</v>
      </c>
      <c r="N47" s="72">
        <f t="shared" si="9"/>
        <v>1.8720000000000001</v>
      </c>
    </row>
    <row r="48" spans="1:15">
      <c r="A48" s="210"/>
      <c r="B48" s="230"/>
      <c r="C48" s="180"/>
      <c r="D48" s="231"/>
      <c r="E48" s="231"/>
      <c r="F48" s="91"/>
      <c r="G48" s="141"/>
      <c r="H48" s="110"/>
      <c r="I48" s="189"/>
      <c r="J48" s="90"/>
      <c r="K48" s="90"/>
      <c r="L48" s="90"/>
      <c r="M48" s="92"/>
      <c r="N48" s="564"/>
    </row>
    <row r="49" spans="1:15" s="63" customFormat="1" ht="21" customHeight="1">
      <c r="A49" s="331"/>
      <c r="B49" s="265" t="s">
        <v>537</v>
      </c>
      <c r="C49" s="366"/>
      <c r="D49" s="367"/>
      <c r="E49" s="367"/>
      <c r="F49" s="366"/>
      <c r="G49" s="368"/>
      <c r="H49" s="366"/>
      <c r="I49" s="369"/>
      <c r="J49" s="145"/>
      <c r="K49" s="145"/>
      <c r="L49" s="145"/>
      <c r="M49" s="146"/>
      <c r="N49" s="146"/>
    </row>
    <row r="50" spans="1:15">
      <c r="A50" s="334"/>
      <c r="B50" s="66" t="s">
        <v>1</v>
      </c>
      <c r="C50" s="67" t="s">
        <v>2</v>
      </c>
      <c r="D50" s="68" t="s">
        <v>102</v>
      </c>
      <c r="E50" s="68" t="s">
        <v>5</v>
      </c>
      <c r="F50" s="85" t="s">
        <v>344</v>
      </c>
      <c r="G50" s="86" t="s">
        <v>6</v>
      </c>
      <c r="H50" s="70" t="s">
        <v>346</v>
      </c>
      <c r="I50" s="170" t="s">
        <v>375</v>
      </c>
      <c r="J50" s="71" t="s">
        <v>384</v>
      </c>
      <c r="K50" s="71" t="s">
        <v>348</v>
      </c>
      <c r="L50" s="71" t="s">
        <v>349</v>
      </c>
      <c r="M50" s="71" t="s">
        <v>366</v>
      </c>
      <c r="N50" s="71" t="s">
        <v>351</v>
      </c>
    </row>
    <row r="51" spans="1:15" s="237" customFormat="1" ht="17.25" customHeight="1">
      <c r="A51" s="335"/>
      <c r="B51" s="22">
        <v>5906564001529</v>
      </c>
      <c r="C51" s="371" t="s">
        <v>155</v>
      </c>
      <c r="D51" s="372">
        <v>104</v>
      </c>
      <c r="E51" s="149">
        <f>VLOOKUP(C51,Całość!B:G,4,0)</f>
        <v>2008.94</v>
      </c>
      <c r="F51" s="150">
        <v>23</v>
      </c>
      <c r="G51" s="151">
        <f>E51*1.23</f>
        <v>2470.9962</v>
      </c>
      <c r="H51" s="74" t="s">
        <v>353</v>
      </c>
      <c r="I51" s="173">
        <v>33.299999999999997</v>
      </c>
      <c r="J51" s="71">
        <v>1580</v>
      </c>
      <c r="K51" s="71">
        <v>680</v>
      </c>
      <c r="L51" s="71">
        <v>680</v>
      </c>
      <c r="M51" s="71">
        <v>60</v>
      </c>
      <c r="N51" s="72">
        <f t="shared" ref="N51" si="11">J51*K51*L51/1000000000</f>
        <v>0.73059200000000002</v>
      </c>
    </row>
    <row r="52" spans="1:15" s="52" customFormat="1" ht="13.5" customHeight="1">
      <c r="A52" s="207"/>
      <c r="B52" s="373"/>
      <c r="C52" s="118"/>
      <c r="D52" s="204"/>
      <c r="E52" s="51"/>
      <c r="F52" s="54"/>
      <c r="G52" s="183"/>
      <c r="H52" s="156"/>
      <c r="I52" s="190"/>
      <c r="J52" s="565"/>
      <c r="K52" s="565"/>
      <c r="L52" s="565"/>
      <c r="M52" s="566"/>
      <c r="N52" s="567"/>
    </row>
    <row r="53" spans="1:15" s="63" customFormat="1" ht="21.75" customHeight="1">
      <c r="A53" s="206"/>
      <c r="B53" s="94" t="s">
        <v>411</v>
      </c>
      <c r="C53" s="217"/>
      <c r="D53" s="217"/>
      <c r="E53" s="217"/>
      <c r="F53" s="217"/>
      <c r="G53" s="218"/>
      <c r="H53" s="217"/>
      <c r="I53" s="217"/>
      <c r="J53" s="559"/>
      <c r="K53" s="559"/>
      <c r="L53" s="559"/>
      <c r="M53" s="560"/>
      <c r="N53" s="560"/>
    </row>
    <row r="54" spans="1:15">
      <c r="A54" s="381"/>
      <c r="B54" s="9" t="s">
        <v>1</v>
      </c>
      <c r="C54" s="67" t="s">
        <v>2</v>
      </c>
      <c r="D54" s="14" t="s">
        <v>102</v>
      </c>
      <c r="E54" s="68" t="s">
        <v>5</v>
      </c>
      <c r="F54" s="71" t="s">
        <v>344</v>
      </c>
      <c r="G54" s="14" t="s">
        <v>6</v>
      </c>
      <c r="H54" s="70" t="s">
        <v>346</v>
      </c>
      <c r="I54" s="170" t="s">
        <v>375</v>
      </c>
      <c r="J54" s="71" t="s">
        <v>384</v>
      </c>
      <c r="K54" s="71" t="s">
        <v>348</v>
      </c>
      <c r="L54" s="71" t="s">
        <v>349</v>
      </c>
      <c r="M54" s="71" t="s">
        <v>366</v>
      </c>
      <c r="N54" s="72" t="s">
        <v>351</v>
      </c>
    </row>
    <row r="55" spans="1:15">
      <c r="A55" s="381"/>
      <c r="B55" s="170">
        <v>5906564132865</v>
      </c>
      <c r="C55" s="221" t="s">
        <v>157</v>
      </c>
      <c r="D55" s="222">
        <v>210</v>
      </c>
      <c r="E55" s="68">
        <f>VLOOKUP(C55,Całość!B:G,4,0)</f>
        <v>2828.46</v>
      </c>
      <c r="F55" s="71">
        <v>22</v>
      </c>
      <c r="G55" s="13">
        <f t="shared" ref="G55:G60" si="12">E55*1.23</f>
        <v>3479.0057999999999</v>
      </c>
      <c r="H55" s="74" t="s">
        <v>373</v>
      </c>
      <c r="I55" s="173">
        <v>59</v>
      </c>
      <c r="J55" s="71">
        <v>1740</v>
      </c>
      <c r="K55" s="71">
        <v>700</v>
      </c>
      <c r="L55" s="71">
        <v>690</v>
      </c>
      <c r="M55" s="71">
        <v>75</v>
      </c>
      <c r="N55" s="72">
        <f>J55*K55*L55/1000000000</f>
        <v>0.84041999999999994</v>
      </c>
    </row>
    <row r="56" spans="1:15">
      <c r="A56" s="381"/>
      <c r="B56" s="170">
        <v>5906564191800</v>
      </c>
      <c r="C56" s="221" t="s">
        <v>159</v>
      </c>
      <c r="D56" s="222">
        <v>307</v>
      </c>
      <c r="E56" s="68">
        <f>VLOOKUP(C56,Całość!B:G,4,0)</f>
        <v>3208.94</v>
      </c>
      <c r="F56" s="71">
        <v>23</v>
      </c>
      <c r="G56" s="13">
        <f t="shared" si="12"/>
        <v>3946.9962</v>
      </c>
      <c r="H56" s="74" t="s">
        <v>372</v>
      </c>
      <c r="I56" s="173">
        <v>92</v>
      </c>
      <c r="J56" s="71">
        <v>1760</v>
      </c>
      <c r="K56" s="71">
        <v>800</v>
      </c>
      <c r="L56" s="71">
        <v>750</v>
      </c>
      <c r="M56" s="71">
        <v>87</v>
      </c>
      <c r="N56" s="72">
        <f>J56*K56*L56/1000000000</f>
        <v>1.056</v>
      </c>
      <c r="O56" s="75"/>
    </row>
    <row r="57" spans="1:15">
      <c r="A57" s="381"/>
      <c r="B57" s="170">
        <v>5906564191817</v>
      </c>
      <c r="C57" s="221" t="s">
        <v>161</v>
      </c>
      <c r="D57" s="222">
        <v>380</v>
      </c>
      <c r="E57" s="68">
        <f>VLOOKUP(C57,Całość!B:G,4,0)</f>
        <v>4144.72</v>
      </c>
      <c r="F57" s="71">
        <v>23</v>
      </c>
      <c r="G57" s="13">
        <f t="shared" si="12"/>
        <v>5098.0056000000004</v>
      </c>
      <c r="H57" s="215" t="s">
        <v>372</v>
      </c>
      <c r="I57" s="223">
        <v>94</v>
      </c>
      <c r="J57" s="71">
        <v>1805</v>
      </c>
      <c r="K57" s="71">
        <v>800</v>
      </c>
      <c r="L57" s="71">
        <v>800</v>
      </c>
      <c r="M57" s="71">
        <v>105</v>
      </c>
      <c r="N57" s="72">
        <f>J57*K57*L57/1000000000</f>
        <v>1.1552</v>
      </c>
      <c r="O57" s="75"/>
    </row>
    <row r="58" spans="1:15">
      <c r="A58" s="381"/>
      <c r="B58" s="170">
        <v>5906564192302</v>
      </c>
      <c r="C58" s="221" t="s">
        <v>163</v>
      </c>
      <c r="D58" s="222">
        <v>485</v>
      </c>
      <c r="E58" s="68">
        <f>VLOOKUP(C58,Całość!B:G,4,0)</f>
        <v>4483.74</v>
      </c>
      <c r="F58" s="71">
        <v>23</v>
      </c>
      <c r="G58" s="13">
        <f t="shared" si="12"/>
        <v>5515.0001999999995</v>
      </c>
      <c r="H58" s="215" t="s">
        <v>372</v>
      </c>
      <c r="I58" s="223">
        <v>83</v>
      </c>
      <c r="J58" s="71">
        <v>1950</v>
      </c>
      <c r="K58" s="71">
        <v>900</v>
      </c>
      <c r="L58" s="71">
        <v>900</v>
      </c>
      <c r="M58" s="71">
        <v>145</v>
      </c>
      <c r="N58" s="72">
        <f>J58*K58*L58/1000000000</f>
        <v>1.5794999999999999</v>
      </c>
      <c r="O58" s="75"/>
    </row>
    <row r="59" spans="1:15">
      <c r="A59" s="381"/>
      <c r="B59" s="170">
        <v>5906564192326</v>
      </c>
      <c r="C59" s="221" t="s">
        <v>165</v>
      </c>
      <c r="D59" s="222">
        <v>805</v>
      </c>
      <c r="E59" s="68">
        <f>VLOOKUP(C59,Całość!B:G,4,0)</f>
        <v>6973.17</v>
      </c>
      <c r="F59" s="71">
        <v>23</v>
      </c>
      <c r="G59" s="13">
        <f t="shared" si="12"/>
        <v>8576.9990999999991</v>
      </c>
      <c r="H59" s="215" t="s">
        <v>372</v>
      </c>
      <c r="I59" s="223">
        <v>128</v>
      </c>
      <c r="J59" s="71"/>
      <c r="K59" s="71"/>
      <c r="L59" s="71"/>
      <c r="M59" s="71"/>
      <c r="N59" s="72"/>
      <c r="O59" s="75"/>
    </row>
    <row r="60" spans="1:15">
      <c r="A60" s="375"/>
      <c r="B60" s="170">
        <v>5906564132469</v>
      </c>
      <c r="C60" s="221" t="s">
        <v>167</v>
      </c>
      <c r="D60" s="222">
        <v>902</v>
      </c>
      <c r="E60" s="68">
        <f>VLOOKUP(C60,Całość!B:G,4,0)</f>
        <v>7466.67</v>
      </c>
      <c r="F60" s="71">
        <v>23</v>
      </c>
      <c r="G60" s="13">
        <f t="shared" si="12"/>
        <v>9184.0041000000001</v>
      </c>
      <c r="H60" s="215" t="s">
        <v>372</v>
      </c>
      <c r="I60" s="223">
        <v>136</v>
      </c>
      <c r="J60" s="71">
        <v>2200</v>
      </c>
      <c r="K60" s="71">
        <v>1200</v>
      </c>
      <c r="L60" s="71">
        <v>1000</v>
      </c>
      <c r="M60" s="71">
        <v>165</v>
      </c>
      <c r="N60" s="72">
        <f>J60*K60*L60/1000000000</f>
        <v>2.64</v>
      </c>
      <c r="O60" s="75"/>
    </row>
    <row r="61" spans="1:15">
      <c r="A61" s="203"/>
      <c r="B61" s="244"/>
      <c r="C61" s="118"/>
      <c r="D61" s="204"/>
      <c r="E61" s="204"/>
      <c r="G61" s="183"/>
      <c r="H61" s="110"/>
      <c r="I61" s="189"/>
      <c r="J61" s="205"/>
      <c r="K61" s="205"/>
      <c r="L61" s="205"/>
      <c r="M61" s="70"/>
      <c r="N61" s="72"/>
      <c r="O61" s="75"/>
    </row>
    <row r="62" spans="1:15" s="63" customFormat="1" ht="19.5" customHeight="1">
      <c r="A62" s="206"/>
      <c r="B62" s="94" t="s">
        <v>412</v>
      </c>
      <c r="C62" s="217"/>
      <c r="D62" s="217"/>
      <c r="E62" s="217"/>
      <c r="F62" s="217"/>
      <c r="G62" s="218"/>
      <c r="H62" s="217"/>
      <c r="I62" s="217"/>
      <c r="J62" s="559"/>
      <c r="K62" s="559"/>
      <c r="L62" s="559"/>
      <c r="M62" s="560"/>
      <c r="N62" s="560"/>
      <c r="O62" s="84"/>
    </row>
    <row r="63" spans="1:15">
      <c r="A63" s="381"/>
      <c r="B63" s="9" t="s">
        <v>1</v>
      </c>
      <c r="C63" s="67" t="s">
        <v>2</v>
      </c>
      <c r="D63" s="14" t="s">
        <v>102</v>
      </c>
      <c r="E63" s="68" t="s">
        <v>5</v>
      </c>
      <c r="F63" s="71" t="s">
        <v>344</v>
      </c>
      <c r="G63" s="14" t="s">
        <v>6</v>
      </c>
      <c r="H63" s="70" t="s">
        <v>346</v>
      </c>
      <c r="I63" s="170" t="s">
        <v>375</v>
      </c>
      <c r="J63" s="71" t="s">
        <v>384</v>
      </c>
      <c r="K63" s="71" t="s">
        <v>348</v>
      </c>
      <c r="L63" s="71" t="s">
        <v>349</v>
      </c>
      <c r="M63" s="71" t="s">
        <v>366</v>
      </c>
      <c r="N63" s="72" t="s">
        <v>351</v>
      </c>
    </row>
    <row r="64" spans="1:15">
      <c r="A64" s="381"/>
      <c r="B64" s="170">
        <v>5906564132872</v>
      </c>
      <c r="C64" s="221" t="s">
        <v>169</v>
      </c>
      <c r="D64" s="222">
        <v>204</v>
      </c>
      <c r="E64" s="68">
        <f>VLOOKUP(C64,Całość!B:G,4,0)</f>
        <v>3270.73</v>
      </c>
      <c r="F64" s="71">
        <v>22</v>
      </c>
      <c r="G64" s="13">
        <f t="shared" ref="G64:G68" si="13">E64*1.23</f>
        <v>4022.9978999999998</v>
      </c>
      <c r="H64" s="74" t="s">
        <v>373</v>
      </c>
      <c r="I64" s="173">
        <v>59</v>
      </c>
      <c r="J64" s="71">
        <v>1740</v>
      </c>
      <c r="K64" s="71">
        <v>700</v>
      </c>
      <c r="L64" s="71">
        <v>690</v>
      </c>
      <c r="M64" s="71">
        <v>97</v>
      </c>
      <c r="N64" s="72">
        <f>J64*K64*L64/1000000000</f>
        <v>0.84041999999999994</v>
      </c>
      <c r="O64" s="75"/>
    </row>
    <row r="65" spans="1:15">
      <c r="A65" s="381"/>
      <c r="B65" s="170">
        <v>5906564191824</v>
      </c>
      <c r="C65" s="221" t="s">
        <v>171</v>
      </c>
      <c r="D65" s="222">
        <v>300</v>
      </c>
      <c r="E65" s="68">
        <f>VLOOKUP(C65,Całość!B:G,4,0)</f>
        <v>3743.9</v>
      </c>
      <c r="F65" s="71">
        <v>23</v>
      </c>
      <c r="G65" s="13">
        <f t="shared" si="13"/>
        <v>4604.9970000000003</v>
      </c>
      <c r="H65" s="74" t="s">
        <v>372</v>
      </c>
      <c r="I65" s="173">
        <v>96</v>
      </c>
      <c r="J65" s="71">
        <v>1760</v>
      </c>
      <c r="K65" s="71">
        <v>800</v>
      </c>
      <c r="L65" s="71">
        <v>750</v>
      </c>
      <c r="M65" s="71">
        <v>116</v>
      </c>
      <c r="N65" s="72">
        <f>J65*K65*L65/1000000000</f>
        <v>1.056</v>
      </c>
      <c r="O65" s="75"/>
    </row>
    <row r="66" spans="1:15">
      <c r="A66" s="381"/>
      <c r="B66" s="170">
        <v>5906564191831</v>
      </c>
      <c r="C66" s="221" t="s">
        <v>173</v>
      </c>
      <c r="D66" s="222">
        <v>375</v>
      </c>
      <c r="E66" s="68">
        <f>VLOOKUP(C66,Całość!B:G,4,0)</f>
        <v>4597.5600000000004</v>
      </c>
      <c r="F66" s="71">
        <v>23</v>
      </c>
      <c r="G66" s="13">
        <f t="shared" si="13"/>
        <v>5654.9988000000003</v>
      </c>
      <c r="H66" s="215" t="s">
        <v>372</v>
      </c>
      <c r="I66" s="223">
        <v>98</v>
      </c>
      <c r="J66" s="71">
        <v>1800</v>
      </c>
      <c r="K66" s="71">
        <v>800</v>
      </c>
      <c r="L66" s="71">
        <v>800</v>
      </c>
      <c r="M66" s="71">
        <v>135</v>
      </c>
      <c r="N66" s="72">
        <f>J66*K66*L66/1000000000</f>
        <v>1.1519999999999999</v>
      </c>
      <c r="O66" s="75"/>
    </row>
    <row r="67" spans="1:15">
      <c r="A67" s="381"/>
      <c r="B67" s="170">
        <v>5906564192319</v>
      </c>
      <c r="C67" s="221" t="s">
        <v>175</v>
      </c>
      <c r="D67" s="222">
        <v>465</v>
      </c>
      <c r="E67" s="68">
        <f>VLOOKUP(C67,Całość!B:G,4,0)</f>
        <v>5389.43</v>
      </c>
      <c r="F67" s="71">
        <v>23</v>
      </c>
      <c r="G67" s="13">
        <f t="shared" si="13"/>
        <v>6628.9989000000005</v>
      </c>
      <c r="H67" s="215" t="s">
        <v>372</v>
      </c>
      <c r="I67" s="223">
        <v>82</v>
      </c>
      <c r="J67" s="71">
        <v>1950</v>
      </c>
      <c r="K67" s="71">
        <v>900</v>
      </c>
      <c r="L67" s="71">
        <v>900</v>
      </c>
      <c r="M67" s="71">
        <v>183</v>
      </c>
      <c r="N67" s="72">
        <f>J67*K67*L67/1000000000</f>
        <v>1.5794999999999999</v>
      </c>
      <c r="O67" s="75"/>
    </row>
    <row r="68" spans="1:15">
      <c r="A68" s="375"/>
      <c r="B68" s="170">
        <v>5906564132476</v>
      </c>
      <c r="C68" s="221" t="s">
        <v>177</v>
      </c>
      <c r="D68" s="222">
        <v>866</v>
      </c>
      <c r="E68" s="68">
        <f>VLOOKUP(C68,Całość!B:G,4,0)</f>
        <v>8813.82</v>
      </c>
      <c r="F68" s="71">
        <v>23</v>
      </c>
      <c r="G68" s="13">
        <f t="shared" si="13"/>
        <v>10840.998599999999</v>
      </c>
      <c r="H68" s="215" t="s">
        <v>372</v>
      </c>
      <c r="I68" s="223">
        <v>136</v>
      </c>
      <c r="J68" s="71">
        <v>2200</v>
      </c>
      <c r="K68" s="71">
        <v>1200</v>
      </c>
      <c r="L68" s="71">
        <v>1000</v>
      </c>
      <c r="M68" s="71">
        <v>220</v>
      </c>
      <c r="N68" s="72">
        <f>J68*K68*L68/1000000000</f>
        <v>2.64</v>
      </c>
      <c r="O68" s="75"/>
    </row>
    <row r="69" spans="1:15">
      <c r="A69" s="229"/>
      <c r="B69" s="230"/>
      <c r="C69" s="180"/>
      <c r="D69" s="231"/>
      <c r="E69" s="231"/>
      <c r="F69" s="91"/>
      <c r="G69" s="141"/>
      <c r="H69" s="110"/>
      <c r="I69" s="189"/>
      <c r="J69" s="234"/>
      <c r="K69" s="234"/>
      <c r="L69" s="234"/>
      <c r="M69" s="235"/>
      <c r="N69" s="72"/>
      <c r="O69" s="75"/>
    </row>
    <row r="70" spans="1:15" s="63" customFormat="1" ht="27" customHeight="1">
      <c r="A70" s="206"/>
      <c r="B70" s="94" t="s">
        <v>413</v>
      </c>
      <c r="C70" s="217"/>
      <c r="D70" s="217"/>
      <c r="E70" s="217"/>
      <c r="F70" s="217"/>
      <c r="G70" s="218"/>
      <c r="H70" s="217"/>
      <c r="I70" s="217"/>
      <c r="J70" s="559"/>
      <c r="K70" s="559"/>
      <c r="L70" s="559"/>
      <c r="M70" s="559"/>
      <c r="N70" s="560"/>
      <c r="O70" s="84"/>
    </row>
    <row r="71" spans="1:15">
      <c r="A71" s="381"/>
      <c r="B71" s="9" t="s">
        <v>1</v>
      </c>
      <c r="C71" s="67" t="s">
        <v>2</v>
      </c>
      <c r="D71" s="14" t="s">
        <v>102</v>
      </c>
      <c r="E71" s="68" t="s">
        <v>5</v>
      </c>
      <c r="F71" s="71" t="s">
        <v>344</v>
      </c>
      <c r="G71" s="14" t="s">
        <v>6</v>
      </c>
      <c r="H71" s="70" t="s">
        <v>346</v>
      </c>
      <c r="I71" s="170" t="s">
        <v>375</v>
      </c>
      <c r="J71" s="71" t="s">
        <v>384</v>
      </c>
      <c r="K71" s="71" t="s">
        <v>348</v>
      </c>
      <c r="L71" s="71" t="s">
        <v>349</v>
      </c>
      <c r="M71" s="71" t="s">
        <v>366</v>
      </c>
      <c r="N71" s="72" t="s">
        <v>351</v>
      </c>
    </row>
    <row r="72" spans="1:15">
      <c r="A72" s="381"/>
      <c r="B72" s="170">
        <v>5906564192340</v>
      </c>
      <c r="C72" s="221" t="s">
        <v>179</v>
      </c>
      <c r="D72" s="245" t="s">
        <v>180</v>
      </c>
      <c r="E72" s="68">
        <f>VLOOKUP(C72,Całość!B:G,4,0)</f>
        <v>11014.64</v>
      </c>
      <c r="F72" s="71">
        <v>23</v>
      </c>
      <c r="G72" s="13">
        <f>E72*1.23</f>
        <v>13548.007199999998</v>
      </c>
      <c r="H72" s="215" t="s">
        <v>372</v>
      </c>
      <c r="I72" s="223">
        <v>95</v>
      </c>
      <c r="J72" s="71">
        <v>1950</v>
      </c>
      <c r="K72" s="71">
        <v>900</v>
      </c>
      <c r="L72" s="71">
        <v>900</v>
      </c>
      <c r="M72" s="71">
        <v>150</v>
      </c>
      <c r="N72" s="72">
        <f>J72*K72*L72/1000000000</f>
        <v>1.5794999999999999</v>
      </c>
      <c r="O72" s="75"/>
    </row>
    <row r="73" spans="1:15">
      <c r="A73" s="375"/>
      <c r="B73" s="170">
        <v>5906564192364</v>
      </c>
      <c r="C73" s="221" t="s">
        <v>182</v>
      </c>
      <c r="D73" s="245" t="s">
        <v>183</v>
      </c>
      <c r="E73" s="68">
        <f>VLOOKUP(C73,Całość!B:G,4,0)</f>
        <v>14686.18</v>
      </c>
      <c r="F73" s="71">
        <v>23</v>
      </c>
      <c r="G73" s="13">
        <f>E73*1.23</f>
        <v>18064.001400000001</v>
      </c>
      <c r="H73" s="215" t="s">
        <v>372</v>
      </c>
      <c r="I73" s="223">
        <v>136</v>
      </c>
      <c r="J73" s="71">
        <v>2200</v>
      </c>
      <c r="K73" s="71">
        <v>1200</v>
      </c>
      <c r="L73" s="71">
        <v>1000</v>
      </c>
      <c r="M73" s="71">
        <v>188</v>
      </c>
      <c r="N73" s="72">
        <f>J73*K73*L73/1000000000</f>
        <v>2.64</v>
      </c>
      <c r="O73" s="75"/>
    </row>
    <row r="74" spans="1:15">
      <c r="A74" s="203"/>
      <c r="B74" s="244"/>
      <c r="C74" s="118"/>
      <c r="D74" s="204"/>
      <c r="E74" s="204"/>
      <c r="G74" s="183"/>
      <c r="H74" s="110"/>
      <c r="I74" s="189"/>
      <c r="J74" s="205"/>
      <c r="K74" s="205"/>
      <c r="L74" s="205"/>
      <c r="M74" s="70"/>
      <c r="N74" s="72"/>
      <c r="O74" s="75"/>
    </row>
    <row r="75" spans="1:15" s="63" customFormat="1" ht="18.75" customHeight="1">
      <c r="A75" s="206"/>
      <c r="B75" s="94" t="s">
        <v>414</v>
      </c>
      <c r="C75" s="217"/>
      <c r="D75" s="217"/>
      <c r="E75" s="217"/>
      <c r="F75" s="217"/>
      <c r="G75" s="218"/>
      <c r="H75" s="217"/>
      <c r="I75" s="217"/>
      <c r="J75" s="559"/>
      <c r="K75" s="559"/>
      <c r="L75" s="559"/>
      <c r="M75" s="559"/>
      <c r="N75" s="560"/>
      <c r="O75" s="84"/>
    </row>
    <row r="76" spans="1:15">
      <c r="A76" s="381"/>
      <c r="B76" s="9" t="s">
        <v>1</v>
      </c>
      <c r="C76" s="67" t="s">
        <v>2</v>
      </c>
      <c r="D76" s="14" t="s">
        <v>102</v>
      </c>
      <c r="E76" s="68" t="s">
        <v>5</v>
      </c>
      <c r="F76" s="71" t="s">
        <v>344</v>
      </c>
      <c r="G76" s="14" t="s">
        <v>6</v>
      </c>
      <c r="H76" s="70" t="s">
        <v>346</v>
      </c>
      <c r="I76" s="170" t="s">
        <v>375</v>
      </c>
      <c r="J76" s="71" t="s">
        <v>384</v>
      </c>
      <c r="K76" s="71" t="s">
        <v>348</v>
      </c>
      <c r="L76" s="71" t="s">
        <v>349</v>
      </c>
      <c r="M76" s="71" t="s">
        <v>366</v>
      </c>
      <c r="N76" s="72" t="s">
        <v>351</v>
      </c>
    </row>
    <row r="77" spans="1:15">
      <c r="A77" s="381"/>
      <c r="B77" s="170">
        <v>5906564192371</v>
      </c>
      <c r="C77" s="221" t="s">
        <v>185</v>
      </c>
      <c r="D77" s="222" t="s">
        <v>180</v>
      </c>
      <c r="E77" s="68">
        <f>VLOOKUP(C77,Całość!B:G,4,0)</f>
        <v>12239.03</v>
      </c>
      <c r="F77" s="71">
        <v>23</v>
      </c>
      <c r="G77" s="13">
        <f>E77*1.23</f>
        <v>15054.0069</v>
      </c>
      <c r="H77" s="215" t="s">
        <v>372</v>
      </c>
      <c r="I77" s="223">
        <v>95</v>
      </c>
      <c r="J77" s="71">
        <v>1950</v>
      </c>
      <c r="K77" s="71">
        <v>900</v>
      </c>
      <c r="L77" s="71">
        <v>900</v>
      </c>
      <c r="M77" s="71">
        <v>170</v>
      </c>
      <c r="N77" s="72">
        <f>J77*K77*L77/1000000000</f>
        <v>1.5794999999999999</v>
      </c>
      <c r="O77" s="75"/>
    </row>
    <row r="78" spans="1:15">
      <c r="A78" s="375"/>
      <c r="B78" s="170">
        <v>5906564192395</v>
      </c>
      <c r="C78" s="221" t="s">
        <v>187</v>
      </c>
      <c r="D78" s="222" t="s">
        <v>183</v>
      </c>
      <c r="E78" s="68">
        <f>VLOOKUP(C78,Całość!B:G,4,0)</f>
        <v>15786.99</v>
      </c>
      <c r="F78" s="71">
        <v>23</v>
      </c>
      <c r="G78" s="13">
        <f>E78*1.23</f>
        <v>19417.9977</v>
      </c>
      <c r="H78" s="215" t="s">
        <v>372</v>
      </c>
      <c r="I78" s="223">
        <v>136</v>
      </c>
      <c r="J78" s="71">
        <v>2200</v>
      </c>
      <c r="K78" s="71">
        <v>1200</v>
      </c>
      <c r="L78" s="71">
        <v>1000</v>
      </c>
      <c r="M78" s="71">
        <v>239</v>
      </c>
      <c r="N78" s="72">
        <f>J78*K78*L78/1000000000</f>
        <v>2.64</v>
      </c>
      <c r="O78" s="75"/>
    </row>
    <row r="79" spans="1:15">
      <c r="A79" s="45"/>
      <c r="B79" s="46"/>
      <c r="C79" s="177"/>
      <c r="D79" s="197"/>
      <c r="E79" s="197"/>
      <c r="F79" s="49"/>
      <c r="G79" s="103"/>
      <c r="H79" s="201"/>
      <c r="I79" s="202"/>
      <c r="J79" s="48"/>
      <c r="K79" s="48"/>
      <c r="L79" s="48"/>
      <c r="M79" s="78"/>
      <c r="N79" s="72"/>
      <c r="O79" s="75"/>
    </row>
    <row r="80" spans="1:15" s="63" customFormat="1" ht="15.75">
      <c r="A80" s="55"/>
      <c r="B80" s="56" t="s">
        <v>381</v>
      </c>
      <c r="C80" s="164"/>
      <c r="D80" s="199"/>
      <c r="E80" s="199"/>
      <c r="F80" s="164"/>
      <c r="G80" s="166"/>
      <c r="H80" s="164"/>
      <c r="I80" s="200"/>
      <c r="J80" s="59"/>
      <c r="K80" s="59"/>
      <c r="L80" s="59"/>
      <c r="M80" s="568"/>
      <c r="N80" s="568"/>
      <c r="O80" s="84"/>
    </row>
    <row r="81" spans="1:15">
      <c r="A81" s="65"/>
      <c r="B81" s="66" t="s">
        <v>1</v>
      </c>
      <c r="C81" s="67" t="s">
        <v>2</v>
      </c>
      <c r="D81" s="68" t="s">
        <v>102</v>
      </c>
      <c r="E81" s="68" t="s">
        <v>5</v>
      </c>
      <c r="F81" s="85" t="s">
        <v>344</v>
      </c>
      <c r="G81" s="86" t="s">
        <v>6</v>
      </c>
      <c r="H81" s="70" t="s">
        <v>346</v>
      </c>
      <c r="I81" s="170" t="s">
        <v>375</v>
      </c>
      <c r="J81" s="71" t="s">
        <v>347</v>
      </c>
      <c r="K81" s="71" t="s">
        <v>348</v>
      </c>
      <c r="L81" s="71" t="s">
        <v>349</v>
      </c>
      <c r="M81" s="71" t="s">
        <v>366</v>
      </c>
      <c r="N81" s="72" t="s">
        <v>351</v>
      </c>
    </row>
    <row r="82" spans="1:15" s="52" customFormat="1">
      <c r="A82" s="65"/>
      <c r="B82" s="171" t="s">
        <v>382</v>
      </c>
      <c r="C82" s="172" t="s">
        <v>197</v>
      </c>
      <c r="D82" s="196">
        <v>109</v>
      </c>
      <c r="E82" s="68">
        <f>VLOOKUP(C82,Całość!B:G,4,0)</f>
        <v>1687.81</v>
      </c>
      <c r="F82" s="85">
        <v>23</v>
      </c>
      <c r="G82" s="82">
        <f>E82*1.23</f>
        <v>2076.0063</v>
      </c>
      <c r="H82" s="74" t="s">
        <v>372</v>
      </c>
      <c r="I82" s="173">
        <v>56</v>
      </c>
      <c r="J82" s="71">
        <v>1080</v>
      </c>
      <c r="K82" s="71">
        <v>510</v>
      </c>
      <c r="L82" s="71">
        <v>510</v>
      </c>
      <c r="M82" s="71">
        <v>32.5</v>
      </c>
      <c r="N82" s="72">
        <f>J82*K82*L82/1000000000</f>
        <v>0.28090799999999999</v>
      </c>
      <c r="O82" s="75"/>
    </row>
    <row r="83" spans="1:15">
      <c r="A83" s="65"/>
      <c r="B83" s="171">
        <v>5906564190438</v>
      </c>
      <c r="C83" s="172" t="s">
        <v>199</v>
      </c>
      <c r="D83" s="196">
        <v>130</v>
      </c>
      <c r="E83" s="68">
        <f>VLOOKUP(C83,Całość!B:G,4,0)</f>
        <v>1798.37</v>
      </c>
      <c r="F83" s="85">
        <v>23</v>
      </c>
      <c r="G83" s="82">
        <f>E83*1.23</f>
        <v>2211.9950999999996</v>
      </c>
      <c r="H83" s="74" t="s">
        <v>372</v>
      </c>
      <c r="I83" s="173">
        <v>65</v>
      </c>
      <c r="J83" s="71">
        <v>1080</v>
      </c>
      <c r="K83" s="71">
        <v>510</v>
      </c>
      <c r="L83" s="71">
        <v>510</v>
      </c>
      <c r="M83" s="71">
        <v>38</v>
      </c>
      <c r="N83" s="72">
        <f>J83*K83*L83/1000000000</f>
        <v>0.28090799999999999</v>
      </c>
      <c r="O83" s="75"/>
    </row>
    <row r="84" spans="1:15">
      <c r="A84" s="77"/>
      <c r="B84" s="171" t="s">
        <v>383</v>
      </c>
      <c r="C84" s="172" t="s">
        <v>201</v>
      </c>
      <c r="D84" s="196">
        <v>140</v>
      </c>
      <c r="E84" s="68">
        <f>VLOOKUP(C84,Całość!B:G,4,0)</f>
        <v>1908.94</v>
      </c>
      <c r="F84" s="85">
        <v>23</v>
      </c>
      <c r="G84" s="82">
        <f>E84*1.23</f>
        <v>2347.9962</v>
      </c>
      <c r="H84" s="74" t="s">
        <v>372</v>
      </c>
      <c r="I84" s="173">
        <v>69</v>
      </c>
      <c r="J84" s="71">
        <v>1080</v>
      </c>
      <c r="K84" s="71">
        <v>510</v>
      </c>
      <c r="L84" s="71">
        <v>510</v>
      </c>
      <c r="M84" s="71">
        <v>40.5</v>
      </c>
      <c r="N84" s="72">
        <f>J84*K84*L84/1000000000</f>
        <v>0.28090799999999999</v>
      </c>
      <c r="O84" s="75"/>
    </row>
    <row r="85" spans="1:15">
      <c r="A85" s="45"/>
      <c r="B85" s="46"/>
      <c r="C85" s="177"/>
      <c r="D85" s="197"/>
      <c r="E85" s="197"/>
      <c r="F85" s="49"/>
      <c r="G85" s="103"/>
      <c r="H85" s="153"/>
      <c r="I85" s="198"/>
      <c r="J85" s="48"/>
      <c r="K85" s="48"/>
      <c r="L85" s="48"/>
      <c r="M85" s="78"/>
      <c r="N85" s="72"/>
      <c r="O85" s="75"/>
    </row>
    <row r="86" spans="1:15" s="63" customFormat="1" ht="15.75">
      <c r="A86" s="55"/>
      <c r="B86" s="56" t="s">
        <v>376</v>
      </c>
      <c r="C86" s="164"/>
      <c r="D86" s="199"/>
      <c r="E86" s="199"/>
      <c r="F86" s="164"/>
      <c r="G86" s="166"/>
      <c r="H86" s="164"/>
      <c r="I86" s="200"/>
      <c r="J86" s="569"/>
      <c r="K86" s="569"/>
      <c r="L86" s="569"/>
      <c r="M86" s="569"/>
      <c r="N86" s="570"/>
      <c r="O86" s="84"/>
    </row>
    <row r="87" spans="1:15">
      <c r="A87" s="65"/>
      <c r="B87" s="66" t="s">
        <v>1</v>
      </c>
      <c r="C87" s="67" t="s">
        <v>2</v>
      </c>
      <c r="D87" s="68" t="s">
        <v>102</v>
      </c>
      <c r="E87" s="68" t="s">
        <v>5</v>
      </c>
      <c r="F87" s="85" t="s">
        <v>344</v>
      </c>
      <c r="G87" s="86" t="s">
        <v>6</v>
      </c>
      <c r="H87" s="70" t="s">
        <v>346</v>
      </c>
      <c r="I87" s="170" t="s">
        <v>375</v>
      </c>
      <c r="J87" s="71" t="s">
        <v>347</v>
      </c>
      <c r="K87" s="71" t="s">
        <v>348</v>
      </c>
      <c r="L87" s="71" t="s">
        <v>349</v>
      </c>
      <c r="M87" s="71" t="s">
        <v>366</v>
      </c>
      <c r="N87" s="72" t="s">
        <v>351</v>
      </c>
    </row>
    <row r="88" spans="1:15" s="118" customFormat="1">
      <c r="A88" s="65"/>
      <c r="B88" s="171" t="s">
        <v>377</v>
      </c>
      <c r="C88" s="172" t="s">
        <v>189</v>
      </c>
      <c r="D88" s="196">
        <v>84</v>
      </c>
      <c r="E88" s="68">
        <f>VLOOKUP(C88,Całość!B:G,4,0)</f>
        <v>1438.21</v>
      </c>
      <c r="F88" s="85">
        <v>23</v>
      </c>
      <c r="G88" s="82">
        <f>E88*1.23</f>
        <v>1768.9983</v>
      </c>
      <c r="H88" s="74" t="s">
        <v>372</v>
      </c>
      <c r="I88" s="173">
        <v>56</v>
      </c>
      <c r="J88" s="71">
        <v>918</v>
      </c>
      <c r="K88" s="71">
        <v>490</v>
      </c>
      <c r="L88" s="71">
        <v>490</v>
      </c>
      <c r="M88" s="71">
        <v>27.5</v>
      </c>
      <c r="N88" s="72">
        <f>J88*K88*L88/1000000000</f>
        <v>0.22041179999999999</v>
      </c>
      <c r="O88" s="75"/>
    </row>
    <row r="89" spans="1:15">
      <c r="A89" s="65"/>
      <c r="B89" s="171" t="s">
        <v>378</v>
      </c>
      <c r="C89" s="172" t="s">
        <v>191</v>
      </c>
      <c r="D89" s="196">
        <v>107</v>
      </c>
      <c r="E89" s="68">
        <f>VLOOKUP(C89,Całość!B:G,4,0)</f>
        <v>1508.13</v>
      </c>
      <c r="F89" s="85">
        <v>23</v>
      </c>
      <c r="G89" s="82">
        <f>E89*1.23</f>
        <v>1854.9999</v>
      </c>
      <c r="H89" s="74" t="s">
        <v>372</v>
      </c>
      <c r="I89" s="173">
        <v>64</v>
      </c>
      <c r="J89" s="71">
        <v>1123</v>
      </c>
      <c r="K89" s="71">
        <v>490</v>
      </c>
      <c r="L89" s="71">
        <v>490</v>
      </c>
      <c r="M89" s="71">
        <v>32</v>
      </c>
      <c r="N89" s="72">
        <f>J89*K89*L89/1000000000</f>
        <v>0.26963229999999999</v>
      </c>
      <c r="O89" s="75"/>
    </row>
    <row r="90" spans="1:15">
      <c r="A90" s="65"/>
      <c r="B90" s="171" t="s">
        <v>379</v>
      </c>
      <c r="C90" s="172" t="s">
        <v>193</v>
      </c>
      <c r="D90" s="196">
        <v>127</v>
      </c>
      <c r="E90" s="68">
        <f>VLOOKUP(C90,Całość!B:G,4,0)</f>
        <v>1662.6</v>
      </c>
      <c r="F90" s="85">
        <v>23</v>
      </c>
      <c r="G90" s="82">
        <f>E90*1.23</f>
        <v>2044.9979999999998</v>
      </c>
      <c r="H90" s="74" t="s">
        <v>372</v>
      </c>
      <c r="I90" s="173">
        <v>66</v>
      </c>
      <c r="J90" s="71">
        <v>1293</v>
      </c>
      <c r="K90" s="71">
        <v>490</v>
      </c>
      <c r="L90" s="71">
        <v>490</v>
      </c>
      <c r="M90" s="71">
        <v>37</v>
      </c>
      <c r="N90" s="72">
        <f>J90*K90*L90/1000000000</f>
        <v>0.31044929999999998</v>
      </c>
      <c r="O90" s="75"/>
    </row>
    <row r="91" spans="1:15">
      <c r="A91" s="77"/>
      <c r="B91" s="171" t="s">
        <v>380</v>
      </c>
      <c r="C91" s="172" t="s">
        <v>195</v>
      </c>
      <c r="D91" s="196">
        <v>138</v>
      </c>
      <c r="E91" s="68">
        <f>VLOOKUP(C91,Całość!B:G,4,0)</f>
        <v>1769.11</v>
      </c>
      <c r="F91" s="85">
        <v>23</v>
      </c>
      <c r="G91" s="82">
        <f>E91*1.23</f>
        <v>2176.0052999999998</v>
      </c>
      <c r="H91" s="74" t="s">
        <v>372</v>
      </c>
      <c r="I91" s="173">
        <v>73</v>
      </c>
      <c r="J91" s="71">
        <v>1363</v>
      </c>
      <c r="K91" s="71">
        <v>490</v>
      </c>
      <c r="L91" s="71">
        <v>490</v>
      </c>
      <c r="M91" s="71">
        <v>40</v>
      </c>
      <c r="N91" s="72">
        <f>J91*K91*L91/1000000000</f>
        <v>0.3272563</v>
      </c>
      <c r="O91" s="75"/>
    </row>
    <row r="92" spans="1:15">
      <c r="A92" s="203"/>
      <c r="B92" s="244"/>
      <c r="C92" s="118"/>
      <c r="D92" s="204"/>
      <c r="E92" s="204"/>
      <c r="G92" s="110"/>
      <c r="H92" s="110"/>
      <c r="I92" s="189"/>
      <c r="J92" s="205"/>
      <c r="K92" s="205"/>
      <c r="L92" s="205"/>
      <c r="M92" s="70"/>
      <c r="N92" s="72"/>
      <c r="O92" s="75"/>
    </row>
    <row r="93" spans="1:15" s="63" customFormat="1" ht="15.75">
      <c r="A93" s="246"/>
      <c r="B93" s="94" t="s">
        <v>415</v>
      </c>
      <c r="C93" s="184"/>
      <c r="D93" s="185"/>
      <c r="E93" s="185"/>
      <c r="F93" s="184"/>
      <c r="G93" s="186"/>
      <c r="H93" s="247"/>
      <c r="I93" s="248"/>
      <c r="J93" s="97"/>
      <c r="K93" s="97"/>
      <c r="L93" s="97"/>
      <c r="M93" s="98"/>
      <c r="N93" s="98"/>
      <c r="O93" s="84"/>
    </row>
    <row r="94" spans="1:15">
      <c r="A94" s="249"/>
      <c r="B94" s="250" t="s">
        <v>1</v>
      </c>
      <c r="C94" s="187" t="s">
        <v>2</v>
      </c>
      <c r="D94" s="71" t="s">
        <v>4</v>
      </c>
      <c r="E94" s="68" t="s">
        <v>5</v>
      </c>
      <c r="F94" s="240" t="s">
        <v>344</v>
      </c>
      <c r="G94" s="251" t="s">
        <v>6</v>
      </c>
      <c r="H94" s="14"/>
      <c r="I94" s="170"/>
      <c r="J94" s="546"/>
      <c r="K94" s="71"/>
      <c r="L94" s="71"/>
      <c r="M94" s="71" t="s">
        <v>366</v>
      </c>
      <c r="N94" s="72"/>
    </row>
    <row r="95" spans="1:15">
      <c r="A95" s="249"/>
      <c r="B95" s="252">
        <v>5906564191619</v>
      </c>
      <c r="C95" s="253" t="s">
        <v>203</v>
      </c>
      <c r="D95" s="254" t="s">
        <v>416</v>
      </c>
      <c r="E95" s="68">
        <f>VLOOKUP(C95,Całość!B:G,4,0)</f>
        <v>117.89</v>
      </c>
      <c r="F95" s="85">
        <v>23</v>
      </c>
      <c r="G95" s="82">
        <f t="shared" ref="G95:G116" si="14">E95*1.23</f>
        <v>145.00469999999999</v>
      </c>
      <c r="H95" s="13"/>
      <c r="I95" s="173"/>
      <c r="J95" s="546"/>
      <c r="K95" s="71"/>
      <c r="L95" s="71"/>
      <c r="M95" s="71">
        <v>0.45</v>
      </c>
      <c r="N95" s="72"/>
      <c r="O95" s="75"/>
    </row>
    <row r="96" spans="1:15">
      <c r="A96" s="249"/>
      <c r="B96" s="252">
        <v>5906564134753</v>
      </c>
      <c r="C96" s="253" t="s">
        <v>205</v>
      </c>
      <c r="D96" s="254" t="s">
        <v>206</v>
      </c>
      <c r="E96" s="68">
        <f>VLOOKUP(C96,Całość!B:G,4,0)</f>
        <v>391.06</v>
      </c>
      <c r="F96" s="85">
        <v>23</v>
      </c>
      <c r="G96" s="82">
        <f t="shared" si="14"/>
        <v>481.00380000000001</v>
      </c>
      <c r="H96" s="13"/>
      <c r="I96" s="173"/>
      <c r="J96" s="546"/>
      <c r="K96" s="71"/>
      <c r="L96" s="71"/>
      <c r="M96" s="71">
        <v>0.6</v>
      </c>
      <c r="N96" s="72"/>
      <c r="O96" s="75"/>
    </row>
    <row r="97" spans="1:15">
      <c r="A97" s="249"/>
      <c r="B97" s="252">
        <v>5906564191695</v>
      </c>
      <c r="C97" s="2" t="s">
        <v>207</v>
      </c>
      <c r="D97" s="254" t="s">
        <v>208</v>
      </c>
      <c r="E97" s="68">
        <f>VLOOKUP(C97,Całość!B:G,4,0)</f>
        <v>152.03</v>
      </c>
      <c r="F97" s="85">
        <v>23</v>
      </c>
      <c r="G97" s="82">
        <f t="shared" si="14"/>
        <v>186.99690000000001</v>
      </c>
      <c r="H97" s="13"/>
      <c r="I97" s="173"/>
      <c r="J97" s="546"/>
      <c r="K97" s="71"/>
      <c r="L97" s="71"/>
      <c r="M97" s="71">
        <v>0.6</v>
      </c>
      <c r="N97" s="72"/>
      <c r="O97" s="75"/>
    </row>
    <row r="98" spans="1:15">
      <c r="A98" s="249"/>
      <c r="B98" s="252">
        <v>5906564134760</v>
      </c>
      <c r="C98" s="2" t="s">
        <v>209</v>
      </c>
      <c r="D98" s="254" t="s">
        <v>210</v>
      </c>
      <c r="E98" s="68">
        <f>VLOOKUP(C98,Całość!B:G,4,0)</f>
        <v>533.33000000000004</v>
      </c>
      <c r="F98" s="85">
        <v>24</v>
      </c>
      <c r="G98" s="82">
        <f t="shared" si="14"/>
        <v>655.99590000000001</v>
      </c>
      <c r="H98" s="13"/>
      <c r="I98" s="173"/>
      <c r="J98" s="546"/>
      <c r="K98" s="71"/>
      <c r="L98" s="71"/>
      <c r="M98" s="71">
        <v>0.7</v>
      </c>
      <c r="N98" s="72"/>
      <c r="O98" s="75"/>
    </row>
    <row r="99" spans="1:15">
      <c r="A99" s="249"/>
      <c r="B99" s="252">
        <v>5906564191633</v>
      </c>
      <c r="C99" s="2" t="s">
        <v>211</v>
      </c>
      <c r="D99" s="254" t="s">
        <v>212</v>
      </c>
      <c r="E99" s="68">
        <f>VLOOKUP(C99,Całość!B:G,4,0)</f>
        <v>201.63</v>
      </c>
      <c r="F99" s="85">
        <v>23</v>
      </c>
      <c r="G99" s="82">
        <f t="shared" si="14"/>
        <v>248.00489999999999</v>
      </c>
      <c r="H99" s="13"/>
      <c r="I99" s="173"/>
      <c r="J99" s="546"/>
      <c r="K99" s="71"/>
      <c r="L99" s="71"/>
      <c r="M99" s="71">
        <v>0.75</v>
      </c>
      <c r="N99" s="72"/>
      <c r="O99" s="75"/>
    </row>
    <row r="100" spans="1:15">
      <c r="A100" s="249"/>
      <c r="B100" s="252">
        <v>5906564191640</v>
      </c>
      <c r="C100" s="2" t="s">
        <v>215</v>
      </c>
      <c r="D100" s="254" t="s">
        <v>216</v>
      </c>
      <c r="E100" s="68">
        <f>VLOOKUP(C100,Całość!B:G,4,0)</f>
        <v>217.89</v>
      </c>
      <c r="F100" s="85">
        <v>23</v>
      </c>
      <c r="G100" s="82">
        <f t="shared" si="14"/>
        <v>268.00469999999996</v>
      </c>
      <c r="H100" s="13"/>
      <c r="I100" s="173"/>
      <c r="J100" s="546"/>
      <c r="K100" s="71"/>
      <c r="L100" s="71"/>
      <c r="M100" s="71">
        <v>1</v>
      </c>
      <c r="N100" s="72"/>
      <c r="O100" s="75"/>
    </row>
    <row r="101" spans="1:15">
      <c r="A101" s="249"/>
      <c r="B101" s="255">
        <v>5906564130151</v>
      </c>
      <c r="C101" s="2" t="s">
        <v>213</v>
      </c>
      <c r="D101" s="254" t="s">
        <v>214</v>
      </c>
      <c r="E101" s="68">
        <f>VLOOKUP(C101,Całość!B:G,4,0)</f>
        <v>291.87</v>
      </c>
      <c r="F101" s="85">
        <v>23</v>
      </c>
      <c r="G101" s="82">
        <f t="shared" si="14"/>
        <v>359.00009999999997</v>
      </c>
      <c r="H101" s="13"/>
      <c r="I101" s="173"/>
      <c r="J101" s="546"/>
      <c r="K101" s="71"/>
      <c r="L101" s="71"/>
      <c r="M101" s="71">
        <v>1</v>
      </c>
      <c r="N101" s="72"/>
      <c r="O101" s="75"/>
    </row>
    <row r="102" spans="1:15">
      <c r="A102" s="249"/>
      <c r="B102" s="255">
        <v>5906564130168</v>
      </c>
      <c r="C102" s="2" t="s">
        <v>217</v>
      </c>
      <c r="D102" s="254" t="s">
        <v>218</v>
      </c>
      <c r="E102" s="68">
        <f>VLOOKUP(C102,Całość!B:G,4,0)</f>
        <v>340.65</v>
      </c>
      <c r="F102" s="85">
        <v>23</v>
      </c>
      <c r="G102" s="82">
        <f t="shared" si="14"/>
        <v>418.99949999999995</v>
      </c>
      <c r="H102" s="13"/>
      <c r="I102" s="173"/>
      <c r="J102" s="546"/>
      <c r="K102" s="71"/>
      <c r="L102" s="71"/>
      <c r="M102" s="71">
        <v>1.1000000000000001</v>
      </c>
      <c r="N102" s="72"/>
      <c r="O102" s="75"/>
    </row>
    <row r="103" spans="1:15">
      <c r="A103" s="249"/>
      <c r="B103" s="255">
        <v>5906564132261</v>
      </c>
      <c r="C103" s="2" t="s">
        <v>219</v>
      </c>
      <c r="D103" s="254" t="s">
        <v>220</v>
      </c>
      <c r="E103" s="68">
        <f>VLOOKUP(C103,Całość!B:G,4,0)</f>
        <v>423.58</v>
      </c>
      <c r="F103" s="85">
        <v>23</v>
      </c>
      <c r="G103" s="82">
        <f t="shared" si="14"/>
        <v>521.00339999999994</v>
      </c>
      <c r="H103" s="13"/>
      <c r="I103" s="173"/>
      <c r="J103" s="546"/>
      <c r="K103" s="71"/>
      <c r="L103" s="71"/>
      <c r="M103" s="71">
        <v>1.2</v>
      </c>
      <c r="N103" s="72"/>
      <c r="O103" s="75"/>
    </row>
    <row r="104" spans="1:15" ht="19.5">
      <c r="A104" s="249"/>
      <c r="B104" s="488">
        <v>5906564132315</v>
      </c>
      <c r="C104" s="2" t="s">
        <v>221</v>
      </c>
      <c r="D104" s="254" t="s">
        <v>222</v>
      </c>
      <c r="E104" s="68">
        <f>VLOOKUP(C104,Całość!B:G,4,0)</f>
        <v>1192.68</v>
      </c>
      <c r="F104" s="85">
        <v>23</v>
      </c>
      <c r="G104" s="82">
        <f>E104*1.23</f>
        <v>1466.9964</v>
      </c>
      <c r="H104" s="13"/>
      <c r="I104" s="173"/>
      <c r="J104" s="546"/>
      <c r="K104" s="71"/>
      <c r="L104" s="71"/>
      <c r="M104" s="71">
        <v>0.7</v>
      </c>
      <c r="N104" s="72"/>
      <c r="O104" s="75"/>
    </row>
    <row r="105" spans="1:15" ht="29.25">
      <c r="A105" s="249"/>
      <c r="B105" s="488">
        <v>5906564134777</v>
      </c>
      <c r="C105" s="2" t="s">
        <v>223</v>
      </c>
      <c r="D105" s="254" t="s">
        <v>224</v>
      </c>
      <c r="E105" s="68">
        <f>VLOOKUP(C105,Całość!B:G,4,0)</f>
        <v>1495.94</v>
      </c>
      <c r="F105" s="85">
        <v>23</v>
      </c>
      <c r="G105" s="82">
        <f t="shared" ref="G105" si="15">E105*1.23</f>
        <v>1840.0062</v>
      </c>
      <c r="H105" s="13"/>
      <c r="I105" s="173"/>
      <c r="J105" s="546"/>
      <c r="K105" s="71"/>
      <c r="L105" s="71"/>
      <c r="M105" s="71">
        <v>0.7</v>
      </c>
      <c r="N105" s="72"/>
      <c r="O105" s="75"/>
    </row>
    <row r="106" spans="1:15" ht="19.5">
      <c r="A106" s="249"/>
      <c r="B106" s="489">
        <v>5906564131936</v>
      </c>
      <c r="C106" s="2" t="s">
        <v>225</v>
      </c>
      <c r="D106" s="254" t="s">
        <v>417</v>
      </c>
      <c r="E106" s="68">
        <f>VLOOKUP(C106,Całość!B:G,4,0)</f>
        <v>289.43</v>
      </c>
      <c r="F106" s="85">
        <v>23</v>
      </c>
      <c r="G106" s="82">
        <f t="shared" si="14"/>
        <v>355.99889999999999</v>
      </c>
      <c r="H106" s="13"/>
      <c r="I106" s="173"/>
      <c r="J106" s="546"/>
      <c r="K106" s="71"/>
      <c r="L106" s="71"/>
      <c r="M106" s="71">
        <v>0.8</v>
      </c>
      <c r="N106" s="72"/>
      <c r="O106" s="75"/>
    </row>
    <row r="107" spans="1:15" s="237" customFormat="1" ht="19.5">
      <c r="A107" s="249"/>
      <c r="B107" s="489">
        <v>5906564131943</v>
      </c>
      <c r="C107" s="2" t="s">
        <v>227</v>
      </c>
      <c r="D107" s="254" t="s">
        <v>418</v>
      </c>
      <c r="E107" s="68">
        <f>VLOOKUP(C107,Całość!B:G,4,0)</f>
        <v>308.13</v>
      </c>
      <c r="F107" s="85">
        <v>23</v>
      </c>
      <c r="G107" s="82">
        <f t="shared" si="14"/>
        <v>378.99989999999997</v>
      </c>
      <c r="H107" s="13"/>
      <c r="I107" s="173"/>
      <c r="J107" s="571"/>
      <c r="K107" s="324"/>
      <c r="L107" s="324"/>
      <c r="M107" s="529">
        <v>0.85</v>
      </c>
      <c r="N107" s="72"/>
      <c r="O107" s="75"/>
    </row>
    <row r="108" spans="1:15" s="237" customFormat="1" ht="19.5">
      <c r="A108" s="249"/>
      <c r="B108" s="489">
        <v>5906564131950</v>
      </c>
      <c r="C108" s="2" t="s">
        <v>229</v>
      </c>
      <c r="D108" s="254" t="s">
        <v>419</v>
      </c>
      <c r="E108" s="68">
        <f>VLOOKUP(C108,Całość!B:G,4,0)</f>
        <v>430.9</v>
      </c>
      <c r="F108" s="85">
        <v>23</v>
      </c>
      <c r="G108" s="82">
        <f t="shared" si="14"/>
        <v>530.00699999999995</v>
      </c>
      <c r="H108" s="13"/>
      <c r="I108" s="173"/>
      <c r="J108" s="571"/>
      <c r="K108" s="324"/>
      <c r="L108" s="324"/>
      <c r="M108" s="529">
        <v>1</v>
      </c>
      <c r="N108" s="72"/>
      <c r="O108" s="75"/>
    </row>
    <row r="109" spans="1:15" s="237" customFormat="1" ht="19.5">
      <c r="A109" s="249"/>
      <c r="B109" s="489">
        <v>5906564131967</v>
      </c>
      <c r="C109" s="2" t="s">
        <v>231</v>
      </c>
      <c r="D109" s="254" t="s">
        <v>420</v>
      </c>
      <c r="E109" s="68">
        <f>VLOOKUP(C109,Całość!B:G,4,0)</f>
        <v>1355.29</v>
      </c>
      <c r="F109" s="85">
        <v>23</v>
      </c>
      <c r="G109" s="82">
        <f t="shared" si="14"/>
        <v>1667.0066999999999</v>
      </c>
      <c r="H109" s="13"/>
      <c r="I109" s="173"/>
      <c r="J109" s="571"/>
      <c r="K109" s="324"/>
      <c r="L109" s="324"/>
      <c r="M109" s="529">
        <v>2.2999999999999998</v>
      </c>
      <c r="N109" s="72"/>
      <c r="O109" s="75"/>
    </row>
    <row r="110" spans="1:15" s="237" customFormat="1" ht="19.5">
      <c r="A110" s="249"/>
      <c r="B110" s="489">
        <v>5906564131974</v>
      </c>
      <c r="C110" s="2" t="s">
        <v>233</v>
      </c>
      <c r="D110" s="254" t="s">
        <v>421</v>
      </c>
      <c r="E110" s="68">
        <f>VLOOKUP(C110,Całość!B:G,4,0)</f>
        <v>1439.84</v>
      </c>
      <c r="F110" s="85">
        <v>23</v>
      </c>
      <c r="G110" s="82">
        <f t="shared" si="14"/>
        <v>1771.0031999999999</v>
      </c>
      <c r="H110" s="13"/>
      <c r="I110" s="173"/>
      <c r="J110" s="571"/>
      <c r="K110" s="324"/>
      <c r="L110" s="324"/>
      <c r="M110" s="529">
        <v>2.5</v>
      </c>
      <c r="N110" s="72"/>
      <c r="O110" s="75"/>
    </row>
    <row r="111" spans="1:15" s="237" customFormat="1" ht="17.25" customHeight="1">
      <c r="A111" s="249"/>
      <c r="B111" s="489">
        <v>5906564131004</v>
      </c>
      <c r="C111" s="23" t="s">
        <v>235</v>
      </c>
      <c r="D111" s="256" t="s">
        <v>236</v>
      </c>
      <c r="E111" s="68">
        <f>VLOOKUP(C111,Całość!B:G,4,0)</f>
        <v>75.61</v>
      </c>
      <c r="F111" s="85">
        <v>23</v>
      </c>
      <c r="G111" s="82">
        <f>E111*1.23</f>
        <v>93.000299999999996</v>
      </c>
      <c r="H111" s="13"/>
      <c r="I111" s="173"/>
      <c r="J111" s="571"/>
      <c r="K111" s="324"/>
      <c r="L111" s="324"/>
      <c r="M111" s="529">
        <v>0.36</v>
      </c>
      <c r="N111" s="72"/>
      <c r="O111" s="75"/>
    </row>
    <row r="112" spans="1:15" s="237" customFormat="1" ht="19.5">
      <c r="A112" s="249"/>
      <c r="B112" s="489">
        <v>5906564133275</v>
      </c>
      <c r="C112" s="23" t="s">
        <v>237</v>
      </c>
      <c r="D112" s="256" t="s">
        <v>238</v>
      </c>
      <c r="E112" s="68">
        <f>VLOOKUP(C112,Całość!B:G,4,0)</f>
        <v>102.44</v>
      </c>
      <c r="F112" s="85">
        <v>23</v>
      </c>
      <c r="G112" s="82">
        <f t="shared" si="14"/>
        <v>126.0012</v>
      </c>
      <c r="H112" s="13"/>
      <c r="I112" s="173"/>
      <c r="J112" s="571"/>
      <c r="K112" s="324"/>
      <c r="L112" s="324"/>
      <c r="M112" s="529">
        <v>0.82</v>
      </c>
      <c r="N112" s="72"/>
      <c r="O112" s="75"/>
    </row>
    <row r="113" spans="1:15" s="237" customFormat="1" ht="29.25">
      <c r="A113" s="249"/>
      <c r="B113" s="489">
        <v>5906564131820</v>
      </c>
      <c r="C113" s="23" t="s">
        <v>239</v>
      </c>
      <c r="D113" s="256" t="s">
        <v>240</v>
      </c>
      <c r="E113" s="68">
        <f>VLOOKUP(C113,Całość!B:G,4,0)</f>
        <v>373.98</v>
      </c>
      <c r="F113" s="85">
        <v>23</v>
      </c>
      <c r="G113" s="82">
        <f t="shared" si="14"/>
        <v>459.99540000000002</v>
      </c>
      <c r="H113" s="13"/>
      <c r="I113" s="173"/>
      <c r="J113" s="571"/>
      <c r="K113" s="324"/>
      <c r="L113" s="324"/>
      <c r="M113" s="529">
        <v>1.5</v>
      </c>
      <c r="N113" s="72"/>
      <c r="O113" s="75"/>
    </row>
    <row r="114" spans="1:15" s="237" customFormat="1" ht="29.25">
      <c r="A114" s="249"/>
      <c r="B114" s="489">
        <v>5906564134784</v>
      </c>
      <c r="C114" s="23" t="s">
        <v>241</v>
      </c>
      <c r="D114" s="256" t="s">
        <v>242</v>
      </c>
      <c r="E114" s="68">
        <f>VLOOKUP(C114,Całość!B:G,4,0)</f>
        <v>514.64</v>
      </c>
      <c r="F114" s="85">
        <v>23</v>
      </c>
      <c r="G114" s="82">
        <f t="shared" si="14"/>
        <v>633.00720000000001</v>
      </c>
      <c r="H114" s="13"/>
      <c r="I114" s="173"/>
      <c r="J114" s="571"/>
      <c r="K114" s="324"/>
      <c r="L114" s="324"/>
      <c r="M114" s="529">
        <v>2.8</v>
      </c>
      <c r="N114" s="72"/>
      <c r="O114" s="75"/>
    </row>
    <row r="115" spans="1:15" s="237" customFormat="1" ht="19.5">
      <c r="A115" s="120"/>
      <c r="B115" s="252">
        <v>5906564191510</v>
      </c>
      <c r="C115" s="23" t="s">
        <v>243</v>
      </c>
      <c r="D115" s="256" t="s">
        <v>244</v>
      </c>
      <c r="E115" s="68">
        <f>VLOOKUP(C115,Całość!B:G,4,0)</f>
        <v>117.07</v>
      </c>
      <c r="F115" s="85">
        <v>23</v>
      </c>
      <c r="G115" s="82">
        <f>E115*1.23</f>
        <v>143.99609999999998</v>
      </c>
      <c r="H115" s="13"/>
      <c r="I115" s="173"/>
      <c r="J115" s="571"/>
      <c r="K115" s="324"/>
      <c r="L115" s="324"/>
      <c r="M115" s="529">
        <v>4</v>
      </c>
      <c r="N115" s="72"/>
      <c r="O115" s="75"/>
    </row>
    <row r="116" spans="1:15" s="237" customFormat="1" ht="20.25" customHeight="1">
      <c r="A116" s="120"/>
      <c r="B116" s="252">
        <v>5906564134746</v>
      </c>
      <c r="C116" s="23" t="s">
        <v>245</v>
      </c>
      <c r="D116" s="256" t="s">
        <v>246</v>
      </c>
      <c r="E116" s="68">
        <f>VLOOKUP(C116,Całość!B:G,4,0)</f>
        <v>256.91000000000003</v>
      </c>
      <c r="F116" s="85">
        <v>23</v>
      </c>
      <c r="G116" s="82">
        <f t="shared" si="14"/>
        <v>315.99930000000001</v>
      </c>
      <c r="H116" s="13"/>
      <c r="I116" s="173"/>
      <c r="J116" s="571"/>
      <c r="K116" s="324"/>
      <c r="L116" s="324"/>
      <c r="M116" s="529">
        <v>4</v>
      </c>
      <c r="N116" s="72"/>
      <c r="O116" s="75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Obraz Microsoft Photo Editor 3.0" shapeId="4097" r:id="rId4">
          <objectPr defaultSize="0" autoPict="0" r:id="rId5">
            <anchor moveWithCells="1" sizeWithCells="1">
              <from>
                <xdr:col>0</xdr:col>
                <xdr:colOff>114300</xdr:colOff>
                <xdr:row>94</xdr:row>
                <xdr:rowOff>57150</xdr:rowOff>
              </from>
              <to>
                <xdr:col>0</xdr:col>
                <xdr:colOff>714375</xdr:colOff>
                <xdr:row>99</xdr:row>
                <xdr:rowOff>38100</xdr:rowOff>
              </to>
            </anchor>
          </objectPr>
        </oleObject>
      </mc:Choice>
      <mc:Fallback>
        <oleObject progId="Obraz Microsoft Photo Editor 3.0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pane ySplit="1" topLeftCell="A23" activePane="bottomLeft" state="frozen"/>
      <selection pane="bottomLeft" activeCell="E34" sqref="E34"/>
    </sheetView>
  </sheetViews>
  <sheetFormatPr defaultRowHeight="11.25"/>
  <cols>
    <col min="1" max="2" width="12.85546875" style="109" customWidth="1"/>
    <col min="3" max="3" width="20.28515625" style="76" bestFit="1" customWidth="1"/>
    <col min="4" max="4" width="36.85546875" style="51" customWidth="1"/>
    <col min="5" max="5" width="11.42578125" style="51" customWidth="1"/>
    <col min="6" max="6" width="4.140625" style="54" customWidth="1"/>
    <col min="7" max="7" width="11.5703125" style="51" customWidth="1"/>
    <col min="8" max="8" width="9" style="51" customWidth="1"/>
    <col min="9" max="9" width="12.85546875" style="51" bestFit="1" customWidth="1"/>
    <col min="10" max="10" width="15.5703125" style="51" bestFit="1" customWidth="1"/>
    <col min="11" max="11" width="11" style="54" bestFit="1" customWidth="1"/>
    <col min="12" max="12" width="12.85546875" style="54" bestFit="1" customWidth="1"/>
    <col min="13" max="13" width="12.7109375" style="54" bestFit="1" customWidth="1"/>
    <col min="14" max="14" width="9.42578125" style="54" bestFit="1" customWidth="1"/>
    <col min="15" max="15" width="10.42578125" style="54" bestFit="1" customWidth="1"/>
    <col min="16" max="16" width="18.5703125" style="76" bestFit="1" customWidth="1"/>
    <col min="17" max="16384" width="9.140625" style="76"/>
  </cols>
  <sheetData>
    <row r="1" spans="1:16" s="239" customFormat="1" ht="15.75">
      <c r="A1" s="268" t="s">
        <v>275</v>
      </c>
      <c r="B1" s="260"/>
      <c r="C1" s="158"/>
      <c r="D1" s="158"/>
      <c r="E1" s="158"/>
      <c r="F1" s="158"/>
      <c r="G1" s="158"/>
      <c r="H1" s="158"/>
      <c r="I1" s="158"/>
      <c r="J1" s="158"/>
      <c r="K1" s="523"/>
      <c r="L1" s="523"/>
      <c r="M1" s="523"/>
      <c r="N1" s="523"/>
      <c r="O1" s="524"/>
    </row>
    <row r="2" spans="1:16" s="15" customFormat="1">
      <c r="A2" s="346"/>
      <c r="B2" s="347"/>
      <c r="C2" s="348"/>
      <c r="D2" s="348"/>
      <c r="E2" s="348"/>
      <c r="F2" s="348"/>
      <c r="G2" s="348"/>
      <c r="H2" s="348"/>
      <c r="I2" s="348"/>
      <c r="J2" s="348"/>
      <c r="K2" s="525"/>
      <c r="L2" s="525"/>
      <c r="M2" s="525"/>
      <c r="N2" s="525"/>
      <c r="O2" s="526"/>
    </row>
    <row r="3" spans="1:16" s="239" customFormat="1" ht="15.75">
      <c r="A3" s="269"/>
      <c r="B3" s="270" t="s">
        <v>439</v>
      </c>
      <c r="C3" s="271"/>
      <c r="D3" s="271"/>
      <c r="E3" s="271"/>
      <c r="F3" s="271"/>
      <c r="G3" s="272"/>
      <c r="H3" s="271"/>
      <c r="I3" s="271"/>
      <c r="J3" s="271"/>
      <c r="K3" s="527"/>
      <c r="L3" s="527"/>
      <c r="M3" s="527"/>
      <c r="N3" s="527"/>
      <c r="O3" s="528"/>
      <c r="P3" s="261"/>
    </row>
    <row r="4" spans="1:16" s="237" customFormat="1">
      <c r="A4" s="273"/>
      <c r="B4" s="66" t="s">
        <v>1</v>
      </c>
      <c r="C4" s="67" t="s">
        <v>2</v>
      </c>
      <c r="D4" s="68" t="s">
        <v>3</v>
      </c>
      <c r="E4" s="68" t="s">
        <v>5</v>
      </c>
      <c r="F4" s="85" t="s">
        <v>344</v>
      </c>
      <c r="G4" s="86" t="s">
        <v>6</v>
      </c>
      <c r="H4" s="70" t="s">
        <v>346</v>
      </c>
      <c r="I4" s="14" t="s">
        <v>440</v>
      </c>
      <c r="J4" s="14" t="s">
        <v>365</v>
      </c>
      <c r="K4" s="324" t="s">
        <v>347</v>
      </c>
      <c r="L4" s="324" t="s">
        <v>348</v>
      </c>
      <c r="M4" s="324" t="s">
        <v>349</v>
      </c>
      <c r="N4" s="529" t="s">
        <v>366</v>
      </c>
      <c r="O4" s="72" t="s">
        <v>351</v>
      </c>
    </row>
    <row r="5" spans="1:16" ht="12.75" customHeight="1">
      <c r="A5" s="273"/>
      <c r="B5" s="179">
        <v>5906564134531</v>
      </c>
      <c r="C5" s="172" t="s">
        <v>276</v>
      </c>
      <c r="D5" s="274" t="s">
        <v>277</v>
      </c>
      <c r="E5" s="68">
        <f>VLOOKUP(C5,Całość!B:G,4,0)</f>
        <v>4310.57</v>
      </c>
      <c r="F5" s="85">
        <v>23</v>
      </c>
      <c r="G5" s="82">
        <f t="shared" ref="G5:G6" si="0">E5*1.23</f>
        <v>5302.0010999999995</v>
      </c>
      <c r="H5" s="74" t="s">
        <v>441</v>
      </c>
      <c r="I5" s="13">
        <v>36</v>
      </c>
      <c r="J5" s="13">
        <v>41</v>
      </c>
      <c r="K5" s="324">
        <v>790</v>
      </c>
      <c r="L5" s="324">
        <v>405</v>
      </c>
      <c r="M5" s="324">
        <v>300</v>
      </c>
      <c r="N5" s="529">
        <v>21.4</v>
      </c>
      <c r="O5" s="72">
        <f t="shared" ref="O5:O6" si="1">K5*L5*M5/1000000000</f>
        <v>9.5985000000000001E-2</v>
      </c>
      <c r="P5" s="263"/>
    </row>
    <row r="6" spans="1:16" s="118" customFormat="1" ht="12.75" customHeight="1">
      <c r="A6" s="273"/>
      <c r="B6" s="179">
        <v>5906564134548</v>
      </c>
      <c r="C6" s="172" t="s">
        <v>279</v>
      </c>
      <c r="D6" s="68" t="s">
        <v>442</v>
      </c>
      <c r="E6" s="68">
        <f>VLOOKUP(C6,Całość!B:G,4,0)</f>
        <v>4310.57</v>
      </c>
      <c r="F6" s="85">
        <v>23</v>
      </c>
      <c r="G6" s="82">
        <f t="shared" si="0"/>
        <v>5302.0010999999995</v>
      </c>
      <c r="H6" s="74" t="s">
        <v>441</v>
      </c>
      <c r="I6" s="13">
        <v>36</v>
      </c>
      <c r="J6" s="13">
        <v>41</v>
      </c>
      <c r="K6" s="324">
        <v>790</v>
      </c>
      <c r="L6" s="324">
        <v>405</v>
      </c>
      <c r="M6" s="324">
        <v>300</v>
      </c>
      <c r="N6" s="529">
        <v>21.4</v>
      </c>
      <c r="O6" s="72">
        <f t="shared" si="1"/>
        <v>9.5985000000000001E-2</v>
      </c>
      <c r="P6" s="263"/>
    </row>
    <row r="7" spans="1:16" ht="12.75" customHeight="1">
      <c r="A7" s="275"/>
      <c r="B7" s="276" t="s">
        <v>443</v>
      </c>
      <c r="C7" s="277"/>
      <c r="D7" s="277"/>
      <c r="E7" s="277"/>
      <c r="F7" s="277"/>
      <c r="G7" s="278"/>
      <c r="H7" s="279"/>
      <c r="I7" s="279"/>
      <c r="J7" s="279"/>
      <c r="K7" s="188"/>
      <c r="L7" s="188"/>
      <c r="M7" s="188"/>
      <c r="N7" s="188"/>
      <c r="O7" s="530"/>
      <c r="P7" s="263"/>
    </row>
    <row r="8" spans="1:16">
      <c r="A8" s="280"/>
      <c r="B8" s="281"/>
      <c r="C8" s="282"/>
      <c r="D8" s="48"/>
      <c r="E8" s="48"/>
      <c r="F8" s="49"/>
      <c r="G8" s="78"/>
      <c r="H8" s="101"/>
      <c r="I8" s="102"/>
      <c r="J8" s="102"/>
      <c r="K8" s="102"/>
      <c r="L8" s="102"/>
      <c r="M8" s="102"/>
      <c r="N8" s="102"/>
      <c r="O8" s="283"/>
      <c r="P8" s="263"/>
    </row>
    <row r="9" spans="1:16" s="63" customFormat="1" ht="15.75">
      <c r="A9" s="269"/>
      <c r="B9" s="270" t="s">
        <v>444</v>
      </c>
      <c r="C9" s="271"/>
      <c r="D9" s="271"/>
      <c r="E9" s="271"/>
      <c r="F9" s="271"/>
      <c r="G9" s="272"/>
      <c r="H9" s="284"/>
      <c r="I9" s="285"/>
      <c r="J9" s="285"/>
      <c r="K9" s="531"/>
      <c r="L9" s="531"/>
      <c r="M9" s="531"/>
      <c r="N9" s="531"/>
      <c r="O9" s="532"/>
      <c r="P9" s="261"/>
    </row>
    <row r="10" spans="1:16" s="237" customFormat="1">
      <c r="A10" s="273"/>
      <c r="B10" s="66" t="s">
        <v>1</v>
      </c>
      <c r="C10" s="67" t="s">
        <v>2</v>
      </c>
      <c r="D10" s="68" t="s">
        <v>3</v>
      </c>
      <c r="E10" s="68" t="s">
        <v>5</v>
      </c>
      <c r="F10" s="85" t="s">
        <v>344</v>
      </c>
      <c r="G10" s="86" t="s">
        <v>6</v>
      </c>
      <c r="H10" s="70" t="s">
        <v>346</v>
      </c>
      <c r="I10" s="14" t="s">
        <v>440</v>
      </c>
      <c r="J10" s="14" t="s">
        <v>365</v>
      </c>
      <c r="K10" s="324" t="s">
        <v>347</v>
      </c>
      <c r="L10" s="324" t="s">
        <v>348</v>
      </c>
      <c r="M10" s="324" t="s">
        <v>349</v>
      </c>
      <c r="N10" s="529" t="s">
        <v>366</v>
      </c>
      <c r="O10" s="72" t="s">
        <v>351</v>
      </c>
    </row>
    <row r="11" spans="1:16" s="237" customFormat="1" ht="14.25" customHeight="1">
      <c r="A11" s="273"/>
      <c r="B11" s="171">
        <v>5906564134517</v>
      </c>
      <c r="C11" s="172" t="s">
        <v>282</v>
      </c>
      <c r="D11" s="274" t="s">
        <v>277</v>
      </c>
      <c r="E11" s="68">
        <f>VLOOKUP(C11,Całość!B:G,4,0)</f>
        <v>4038.21</v>
      </c>
      <c r="F11" s="85">
        <v>23</v>
      </c>
      <c r="G11" s="82">
        <f t="shared" ref="G11:G12" si="2">E11*1.23</f>
        <v>4966.9983000000002</v>
      </c>
      <c r="H11" s="74" t="s">
        <v>441</v>
      </c>
      <c r="I11" s="13">
        <v>36</v>
      </c>
      <c r="J11" s="13">
        <v>41</v>
      </c>
      <c r="K11" s="324">
        <v>790</v>
      </c>
      <c r="L11" s="324">
        <v>405</v>
      </c>
      <c r="M11" s="324">
        <v>255</v>
      </c>
      <c r="N11" s="529">
        <v>16.2</v>
      </c>
      <c r="O11" s="72">
        <f t="shared" ref="O11:O12" si="3">K11*L11*M11/1000000000</f>
        <v>8.158725E-2</v>
      </c>
      <c r="P11" s="263"/>
    </row>
    <row r="12" spans="1:16" s="237" customFormat="1" ht="14.25" customHeight="1">
      <c r="A12" s="273"/>
      <c r="B12" s="171">
        <v>5906564134524</v>
      </c>
      <c r="C12" s="172" t="s">
        <v>284</v>
      </c>
      <c r="D12" s="68" t="s">
        <v>442</v>
      </c>
      <c r="E12" s="68">
        <f>VLOOKUP(C12,Całość!B:G,4,0)</f>
        <v>4038.21</v>
      </c>
      <c r="F12" s="85">
        <v>23</v>
      </c>
      <c r="G12" s="82">
        <f t="shared" si="2"/>
        <v>4966.9983000000002</v>
      </c>
      <c r="H12" s="74" t="s">
        <v>441</v>
      </c>
      <c r="I12" s="13">
        <v>36</v>
      </c>
      <c r="J12" s="13">
        <v>41</v>
      </c>
      <c r="K12" s="324">
        <v>790</v>
      </c>
      <c r="L12" s="324">
        <v>405</v>
      </c>
      <c r="M12" s="324">
        <v>255</v>
      </c>
      <c r="N12" s="529">
        <v>16.2</v>
      </c>
      <c r="O12" s="72">
        <f t="shared" si="3"/>
        <v>8.158725E-2</v>
      </c>
      <c r="P12" s="263"/>
    </row>
    <row r="13" spans="1:16" s="237" customFormat="1" ht="14.25" customHeight="1">
      <c r="A13" s="275"/>
      <c r="B13" s="276" t="s">
        <v>445</v>
      </c>
      <c r="C13" s="277"/>
      <c r="D13" s="277"/>
      <c r="E13" s="277"/>
      <c r="F13" s="277"/>
      <c r="G13" s="278"/>
      <c r="H13" s="279"/>
      <c r="I13" s="279"/>
      <c r="J13" s="279"/>
      <c r="K13" s="533"/>
      <c r="L13" s="533"/>
      <c r="M13" s="533"/>
      <c r="N13" s="534"/>
      <c r="O13" s="535"/>
      <c r="P13" s="263"/>
    </row>
    <row r="14" spans="1:16">
      <c r="A14" s="286"/>
      <c r="B14" s="287"/>
      <c r="C14" s="288"/>
      <c r="D14" s="289"/>
      <c r="E14" s="289"/>
      <c r="F14" s="288"/>
      <c r="G14" s="288"/>
      <c r="H14" s="290"/>
      <c r="I14" s="291"/>
      <c r="J14" s="291"/>
      <c r="K14" s="102"/>
      <c r="L14" s="102"/>
      <c r="M14" s="102"/>
      <c r="N14" s="102"/>
      <c r="O14" s="283"/>
      <c r="P14" s="263"/>
    </row>
    <row r="15" spans="1:16" s="63" customFormat="1" ht="15.75">
      <c r="A15" s="292"/>
      <c r="B15" s="293" t="s">
        <v>446</v>
      </c>
      <c r="C15" s="294"/>
      <c r="D15" s="294"/>
      <c r="E15" s="294"/>
      <c r="F15" s="294"/>
      <c r="G15" s="294"/>
      <c r="H15" s="295"/>
      <c r="I15" s="296"/>
      <c r="J15" s="296"/>
      <c r="K15" s="536"/>
      <c r="L15" s="536"/>
      <c r="M15" s="536"/>
      <c r="N15" s="536"/>
      <c r="O15" s="537"/>
    </row>
    <row r="16" spans="1:16" s="237" customFormat="1">
      <c r="A16" s="297"/>
      <c r="B16" s="66" t="s">
        <v>1</v>
      </c>
      <c r="C16" s="67" t="s">
        <v>2</v>
      </c>
      <c r="D16" s="68" t="s">
        <v>3</v>
      </c>
      <c r="E16" s="68" t="s">
        <v>5</v>
      </c>
      <c r="F16" s="85" t="s">
        <v>344</v>
      </c>
      <c r="G16" s="86" t="s">
        <v>6</v>
      </c>
      <c r="H16" s="70" t="s">
        <v>346</v>
      </c>
      <c r="I16" s="14" t="s">
        <v>440</v>
      </c>
      <c r="J16" s="14" t="s">
        <v>365</v>
      </c>
      <c r="K16" s="324" t="s">
        <v>347</v>
      </c>
      <c r="L16" s="324" t="s">
        <v>348</v>
      </c>
      <c r="M16" s="324" t="s">
        <v>349</v>
      </c>
      <c r="N16" s="529" t="s">
        <v>366</v>
      </c>
      <c r="O16" s="72" t="s">
        <v>351</v>
      </c>
    </row>
    <row r="17" spans="1:16" s="237" customFormat="1" ht="14.25" customHeight="1">
      <c r="A17" s="297"/>
      <c r="B17" s="298">
        <v>5906564134647</v>
      </c>
      <c r="C17" s="172" t="s">
        <v>286</v>
      </c>
      <c r="D17" s="274" t="s">
        <v>277</v>
      </c>
      <c r="E17" s="68">
        <f>VLOOKUP(C17,Całość!B:G,4,0)</f>
        <v>3930.9</v>
      </c>
      <c r="F17" s="85">
        <v>23</v>
      </c>
      <c r="G17" s="82">
        <f t="shared" ref="G17:G18" si="4">E17*1.23</f>
        <v>4835.0069999999996</v>
      </c>
      <c r="H17" s="74" t="s">
        <v>441</v>
      </c>
      <c r="I17" s="13">
        <v>36</v>
      </c>
      <c r="J17" s="13">
        <v>41</v>
      </c>
      <c r="K17" s="324">
        <v>790</v>
      </c>
      <c r="L17" s="324">
        <v>405</v>
      </c>
      <c r="M17" s="324">
        <v>300</v>
      </c>
      <c r="N17" s="529">
        <v>21.4</v>
      </c>
      <c r="O17" s="72">
        <f>K17*L17*M17/1000000000</f>
        <v>9.5985000000000001E-2</v>
      </c>
      <c r="P17" s="263"/>
    </row>
    <row r="18" spans="1:16" s="237" customFormat="1" ht="14.25" customHeight="1">
      <c r="A18" s="297"/>
      <c r="B18" s="298">
        <v>5906564134654</v>
      </c>
      <c r="C18" s="172" t="s">
        <v>288</v>
      </c>
      <c r="D18" s="68" t="s">
        <v>442</v>
      </c>
      <c r="E18" s="68">
        <f>VLOOKUP(C18,Całość!B:G,4,0)</f>
        <v>3930.9</v>
      </c>
      <c r="F18" s="85">
        <v>23</v>
      </c>
      <c r="G18" s="82">
        <f t="shared" si="4"/>
        <v>4835.0069999999996</v>
      </c>
      <c r="H18" s="74" t="s">
        <v>441</v>
      </c>
      <c r="I18" s="13">
        <v>36</v>
      </c>
      <c r="J18" s="13">
        <v>41</v>
      </c>
      <c r="K18" s="324">
        <v>790</v>
      </c>
      <c r="L18" s="324">
        <v>405</v>
      </c>
      <c r="M18" s="324">
        <v>300</v>
      </c>
      <c r="N18" s="529">
        <v>21.4</v>
      </c>
      <c r="O18" s="72">
        <f t="shared" ref="O18" si="5">K18*L18*M18/1000000000</f>
        <v>9.5985000000000001E-2</v>
      </c>
      <c r="P18" s="263"/>
    </row>
    <row r="19" spans="1:16" s="237" customFormat="1" ht="21.75" customHeight="1">
      <c r="A19" s="299"/>
      <c r="B19" s="598" t="s">
        <v>447</v>
      </c>
      <c r="C19" s="599"/>
      <c r="D19" s="599"/>
      <c r="E19" s="599"/>
      <c r="F19" s="599"/>
      <c r="G19" s="600"/>
      <c r="H19" s="300"/>
      <c r="I19" s="300"/>
      <c r="J19" s="300"/>
      <c r="K19" s="533"/>
      <c r="L19" s="533"/>
      <c r="M19" s="533"/>
      <c r="N19" s="534"/>
      <c r="O19" s="535"/>
      <c r="P19" s="263"/>
    </row>
    <row r="20" spans="1:16" s="212" customFormat="1">
      <c r="A20" s="354"/>
      <c r="B20" s="301"/>
      <c r="C20" s="301"/>
      <c r="D20" s="301"/>
      <c r="E20" s="301"/>
      <c r="F20" s="301"/>
      <c r="G20" s="302"/>
      <c r="H20" s="303"/>
      <c r="I20" s="304"/>
      <c r="J20" s="304"/>
      <c r="K20" s="538"/>
      <c r="L20" s="538"/>
      <c r="M20" s="538"/>
      <c r="N20" s="538"/>
      <c r="O20" s="539"/>
      <c r="P20" s="263"/>
    </row>
    <row r="21" spans="1:16" s="239" customFormat="1" ht="15.75">
      <c r="A21" s="55"/>
      <c r="B21" s="56" t="s">
        <v>448</v>
      </c>
      <c r="C21" s="164"/>
      <c r="D21" s="165"/>
      <c r="E21" s="165"/>
      <c r="F21" s="164"/>
      <c r="G21" s="166"/>
      <c r="H21" s="167"/>
      <c r="I21" s="168"/>
      <c r="J21" s="168"/>
      <c r="K21" s="62"/>
      <c r="L21" s="62"/>
      <c r="M21" s="62"/>
      <c r="N21" s="62"/>
      <c r="O21" s="540"/>
      <c r="P21" s="261"/>
    </row>
    <row r="22" spans="1:16" s="237" customFormat="1">
      <c r="A22" s="65"/>
      <c r="B22" s="66" t="s">
        <v>1</v>
      </c>
      <c r="C22" s="67" t="s">
        <v>2</v>
      </c>
      <c r="D22" s="68" t="s">
        <v>3</v>
      </c>
      <c r="E22" s="68" t="s">
        <v>5</v>
      </c>
      <c r="F22" s="85" t="s">
        <v>344</v>
      </c>
      <c r="G22" s="86" t="s">
        <v>6</v>
      </c>
      <c r="H22" s="70" t="s">
        <v>346</v>
      </c>
      <c r="I22" s="14" t="s">
        <v>440</v>
      </c>
      <c r="J22" s="14" t="s">
        <v>365</v>
      </c>
      <c r="K22" s="324" t="s">
        <v>347</v>
      </c>
      <c r="L22" s="324" t="s">
        <v>348</v>
      </c>
      <c r="M22" s="324" t="s">
        <v>349</v>
      </c>
      <c r="N22" s="529" t="s">
        <v>366</v>
      </c>
      <c r="O22" s="72" t="s">
        <v>351</v>
      </c>
    </row>
    <row r="23" spans="1:16" ht="12.75" customHeight="1">
      <c r="A23" s="65"/>
      <c r="B23" s="170">
        <v>5906564134623</v>
      </c>
      <c r="C23" s="172" t="s">
        <v>290</v>
      </c>
      <c r="D23" s="274" t="s">
        <v>277</v>
      </c>
      <c r="E23" s="68">
        <f>VLOOKUP(C23,Całość!B:G,4,0)</f>
        <v>3670.73</v>
      </c>
      <c r="F23" s="85">
        <v>23</v>
      </c>
      <c r="G23" s="82">
        <f t="shared" ref="G23:G24" si="6">E23*1.23</f>
        <v>4514.9979000000003</v>
      </c>
      <c r="H23" s="74" t="s">
        <v>441</v>
      </c>
      <c r="I23" s="13">
        <v>36</v>
      </c>
      <c r="J23" s="13">
        <v>41</v>
      </c>
      <c r="K23" s="324">
        <v>790</v>
      </c>
      <c r="L23" s="324">
        <v>405</v>
      </c>
      <c r="M23" s="324">
        <v>255</v>
      </c>
      <c r="N23" s="71">
        <v>16.2</v>
      </c>
      <c r="O23" s="72">
        <f t="shared" ref="O23:O24" si="7">K23*L23*M23/1000000000</f>
        <v>8.158725E-2</v>
      </c>
      <c r="P23" s="263"/>
    </row>
    <row r="24" spans="1:16" ht="12.75" customHeight="1">
      <c r="A24" s="65"/>
      <c r="B24" s="170">
        <v>5906564134630</v>
      </c>
      <c r="C24" s="172" t="s">
        <v>292</v>
      </c>
      <c r="D24" s="274" t="s">
        <v>442</v>
      </c>
      <c r="E24" s="68">
        <f>VLOOKUP(C24,Całość!B:G,4,0)</f>
        <v>3670.73</v>
      </c>
      <c r="F24" s="85">
        <v>23</v>
      </c>
      <c r="G24" s="82">
        <f t="shared" si="6"/>
        <v>4514.9979000000003</v>
      </c>
      <c r="H24" s="74" t="s">
        <v>441</v>
      </c>
      <c r="I24" s="13">
        <v>36</v>
      </c>
      <c r="J24" s="13">
        <v>41</v>
      </c>
      <c r="K24" s="324">
        <v>790</v>
      </c>
      <c r="L24" s="324">
        <v>405</v>
      </c>
      <c r="M24" s="324">
        <v>255</v>
      </c>
      <c r="N24" s="71">
        <v>16.2</v>
      </c>
      <c r="O24" s="72">
        <f t="shared" si="7"/>
        <v>8.158725E-2</v>
      </c>
      <c r="P24" s="263"/>
    </row>
    <row r="25" spans="1:16" ht="23.25" customHeight="1">
      <c r="A25" s="77"/>
      <c r="B25" s="601" t="s">
        <v>449</v>
      </c>
      <c r="C25" s="602"/>
      <c r="D25" s="602"/>
      <c r="E25" s="602"/>
      <c r="F25" s="602"/>
      <c r="G25" s="603"/>
      <c r="H25" s="279"/>
      <c r="I25" s="279"/>
      <c r="J25" s="279"/>
      <c r="K25" s="188"/>
      <c r="L25" s="188"/>
      <c r="M25" s="188"/>
      <c r="N25" s="188"/>
      <c r="O25" s="530"/>
      <c r="P25" s="263"/>
    </row>
    <row r="26" spans="1:16">
      <c r="A26" s="45"/>
      <c r="B26" s="46"/>
      <c r="C26" s="305"/>
      <c r="D26" s="306"/>
      <c r="E26" s="306"/>
      <c r="F26" s="305"/>
      <c r="G26" s="307"/>
      <c r="H26" s="308"/>
      <c r="I26" s="309"/>
      <c r="J26" s="309"/>
      <c r="K26" s="102"/>
      <c r="L26" s="102"/>
      <c r="M26" s="102"/>
      <c r="N26" s="102"/>
      <c r="O26" s="283"/>
      <c r="P26" s="263"/>
    </row>
    <row r="27" spans="1:16" s="63" customFormat="1" ht="15.75">
      <c r="A27" s="269"/>
      <c r="B27" s="270" t="s">
        <v>450</v>
      </c>
      <c r="C27" s="271"/>
      <c r="D27" s="271"/>
      <c r="E27" s="271"/>
      <c r="F27" s="271"/>
      <c r="G27" s="272"/>
      <c r="H27" s="310"/>
      <c r="I27" s="311"/>
      <c r="J27" s="311"/>
      <c r="K27" s="541"/>
      <c r="L27" s="541"/>
      <c r="M27" s="541"/>
      <c r="N27" s="541"/>
      <c r="O27" s="542"/>
      <c r="P27" s="261"/>
    </row>
    <row r="28" spans="1:16" s="237" customFormat="1">
      <c r="A28" s="273"/>
      <c r="B28" s="66" t="s">
        <v>1</v>
      </c>
      <c r="C28" s="67" t="s">
        <v>2</v>
      </c>
      <c r="D28" s="68" t="s">
        <v>3</v>
      </c>
      <c r="E28" s="68" t="s">
        <v>5</v>
      </c>
      <c r="F28" s="85" t="s">
        <v>344</v>
      </c>
      <c r="G28" s="86" t="s">
        <v>6</v>
      </c>
      <c r="H28" s="70" t="s">
        <v>346</v>
      </c>
      <c r="I28" s="14" t="s">
        <v>440</v>
      </c>
      <c r="J28" s="14" t="s">
        <v>365</v>
      </c>
      <c r="K28" s="324" t="s">
        <v>347</v>
      </c>
      <c r="L28" s="324" t="s">
        <v>348</v>
      </c>
      <c r="M28" s="324" t="s">
        <v>349</v>
      </c>
      <c r="N28" s="529" t="s">
        <v>366</v>
      </c>
      <c r="O28" s="72" t="s">
        <v>351</v>
      </c>
    </row>
    <row r="29" spans="1:16" s="237" customFormat="1" ht="17.25" customHeight="1">
      <c r="A29" s="273"/>
      <c r="B29" s="171">
        <v>5906564134173</v>
      </c>
      <c r="C29" s="172" t="s">
        <v>294</v>
      </c>
      <c r="D29" s="274" t="s">
        <v>277</v>
      </c>
      <c r="E29" s="68">
        <f>VLOOKUP(C29,Całość!B:G,4,0)</f>
        <v>10286.99</v>
      </c>
      <c r="F29" s="85">
        <v>23</v>
      </c>
      <c r="G29" s="82">
        <f t="shared" ref="G29:G30" si="8">E29*1.23</f>
        <v>12652.9977</v>
      </c>
      <c r="H29" s="74" t="s">
        <v>451</v>
      </c>
      <c r="I29" s="13">
        <v>36</v>
      </c>
      <c r="J29" s="13">
        <v>41</v>
      </c>
      <c r="K29" s="324">
        <v>1900</v>
      </c>
      <c r="L29" s="324">
        <v>600</v>
      </c>
      <c r="M29" s="324">
        <v>800</v>
      </c>
      <c r="N29" s="529">
        <v>153</v>
      </c>
      <c r="O29" s="72">
        <f t="shared" ref="O29:O30" si="9">K29*L29*M29/1000000000</f>
        <v>0.91200000000000003</v>
      </c>
      <c r="P29" s="263"/>
    </row>
    <row r="30" spans="1:16" ht="17.25" customHeight="1">
      <c r="A30" s="273"/>
      <c r="B30" s="171">
        <v>5906564134180</v>
      </c>
      <c r="C30" s="172" t="s">
        <v>296</v>
      </c>
      <c r="D30" s="68" t="s">
        <v>442</v>
      </c>
      <c r="E30" s="68">
        <f>VLOOKUP(C30,Całość!B:G,4,0)</f>
        <v>10286.99</v>
      </c>
      <c r="F30" s="85">
        <v>23</v>
      </c>
      <c r="G30" s="82">
        <f t="shared" si="8"/>
        <v>12652.9977</v>
      </c>
      <c r="H30" s="74" t="s">
        <v>451</v>
      </c>
      <c r="I30" s="13">
        <v>36</v>
      </c>
      <c r="J30" s="13">
        <v>41</v>
      </c>
      <c r="K30" s="324">
        <v>1900</v>
      </c>
      <c r="L30" s="324">
        <v>600</v>
      </c>
      <c r="M30" s="324">
        <v>800</v>
      </c>
      <c r="N30" s="529">
        <v>153</v>
      </c>
      <c r="O30" s="72">
        <f t="shared" si="9"/>
        <v>0.91200000000000003</v>
      </c>
      <c r="P30" s="263"/>
    </row>
    <row r="31" spans="1:16">
      <c r="A31" s="45"/>
      <c r="B31" s="46"/>
      <c r="C31" s="305"/>
      <c r="D31" s="306"/>
      <c r="E31" s="306"/>
      <c r="F31" s="305"/>
      <c r="G31" s="307"/>
      <c r="H31" s="305"/>
      <c r="I31" s="305"/>
      <c r="J31" s="305"/>
      <c r="K31" s="48"/>
      <c r="L31" s="48"/>
      <c r="M31" s="48"/>
      <c r="N31" s="48"/>
      <c r="O31" s="78"/>
      <c r="P31" s="263"/>
    </row>
    <row r="32" spans="1:16" s="63" customFormat="1" ht="15.75">
      <c r="A32" s="292"/>
      <c r="B32" s="293" t="s">
        <v>452</v>
      </c>
      <c r="C32" s="294"/>
      <c r="D32" s="294"/>
      <c r="E32" s="294"/>
      <c r="F32" s="294"/>
      <c r="G32" s="312"/>
      <c r="H32" s="294"/>
      <c r="I32" s="294"/>
      <c r="J32" s="294"/>
      <c r="K32" s="543"/>
      <c r="L32" s="543"/>
      <c r="M32" s="543"/>
      <c r="N32" s="543"/>
      <c r="O32" s="544"/>
      <c r="P32" s="261"/>
    </row>
    <row r="33" spans="1:17">
      <c r="A33" s="297"/>
      <c r="B33" s="313" t="s">
        <v>1</v>
      </c>
      <c r="C33" s="67" t="s">
        <v>2</v>
      </c>
      <c r="D33" s="68" t="s">
        <v>3</v>
      </c>
      <c r="E33" s="68" t="s">
        <v>5</v>
      </c>
      <c r="F33" s="85" t="s">
        <v>344</v>
      </c>
      <c r="G33" s="86" t="s">
        <v>6</v>
      </c>
      <c r="H33" s="70" t="s">
        <v>346</v>
      </c>
      <c r="I33" s="14" t="s">
        <v>440</v>
      </c>
      <c r="J33" s="14" t="s">
        <v>365</v>
      </c>
      <c r="K33" s="71" t="s">
        <v>347</v>
      </c>
      <c r="L33" s="71" t="s">
        <v>348</v>
      </c>
      <c r="M33" s="71" t="s">
        <v>349</v>
      </c>
      <c r="N33" s="71" t="s">
        <v>366</v>
      </c>
      <c r="O33" s="72" t="s">
        <v>351</v>
      </c>
      <c r="P33" s="237"/>
    </row>
    <row r="34" spans="1:17">
      <c r="A34" s="297"/>
      <c r="B34" s="314" t="s">
        <v>453</v>
      </c>
      <c r="C34" s="172" t="s">
        <v>298</v>
      </c>
      <c r="D34" s="68" t="s">
        <v>299</v>
      </c>
      <c r="E34" s="68">
        <f>VLOOKUP(C34,Całość!B:G,4,0)</f>
        <v>6368.29</v>
      </c>
      <c r="F34" s="85">
        <v>23</v>
      </c>
      <c r="G34" s="82">
        <f>E34*1.23</f>
        <v>7832.9966999999997</v>
      </c>
      <c r="H34" s="74" t="s">
        <v>441</v>
      </c>
      <c r="I34" s="13">
        <v>37</v>
      </c>
      <c r="J34" s="13">
        <v>41</v>
      </c>
      <c r="K34" s="71">
        <v>960</v>
      </c>
      <c r="L34" s="71">
        <v>610</v>
      </c>
      <c r="M34" s="71">
        <v>270</v>
      </c>
      <c r="N34" s="71">
        <v>30.2</v>
      </c>
      <c r="O34" s="72">
        <f t="shared" ref="O34:O45" si="10">K34*L34*M34/1000000000</f>
        <v>0.158112</v>
      </c>
      <c r="P34" s="263"/>
    </row>
    <row r="35" spans="1:17">
      <c r="A35" s="297"/>
      <c r="B35" s="314" t="s">
        <v>454</v>
      </c>
      <c r="C35" s="172" t="s">
        <v>301</v>
      </c>
      <c r="D35" s="68" t="s">
        <v>302</v>
      </c>
      <c r="E35" s="68">
        <f>VLOOKUP(C35,Całość!B:G,4,0)</f>
        <v>6461.79</v>
      </c>
      <c r="F35" s="85">
        <v>23</v>
      </c>
      <c r="G35" s="82">
        <f>E35*1.23</f>
        <v>7948.0016999999998</v>
      </c>
      <c r="H35" s="74" t="s">
        <v>441</v>
      </c>
      <c r="I35" s="13">
        <v>37</v>
      </c>
      <c r="J35" s="13">
        <v>41</v>
      </c>
      <c r="K35" s="71">
        <v>960</v>
      </c>
      <c r="L35" s="71">
        <v>610</v>
      </c>
      <c r="M35" s="71">
        <v>270</v>
      </c>
      <c r="N35" s="71">
        <v>30.2</v>
      </c>
      <c r="O35" s="72">
        <f t="shared" si="10"/>
        <v>0.158112</v>
      </c>
      <c r="P35" s="263"/>
    </row>
    <row r="36" spans="1:17" s="118" customFormat="1">
      <c r="A36" s="297"/>
      <c r="B36" s="315" t="s">
        <v>455</v>
      </c>
      <c r="C36" s="172" t="s">
        <v>304</v>
      </c>
      <c r="D36" s="68" t="s">
        <v>305</v>
      </c>
      <c r="E36" s="68">
        <f>VLOOKUP(C36,Całość!B:G,4,0)</f>
        <v>6675.61</v>
      </c>
      <c r="F36" s="85">
        <v>23</v>
      </c>
      <c r="G36" s="82">
        <f>E36*1.23</f>
        <v>8211.0002999999997</v>
      </c>
      <c r="H36" s="74" t="s">
        <v>441</v>
      </c>
      <c r="I36" s="13">
        <v>37</v>
      </c>
      <c r="J36" s="13">
        <v>41</v>
      </c>
      <c r="K36" s="71">
        <v>960</v>
      </c>
      <c r="L36" s="71">
        <v>610</v>
      </c>
      <c r="M36" s="71">
        <v>270</v>
      </c>
      <c r="N36" s="71">
        <v>30.2</v>
      </c>
      <c r="O36" s="72">
        <f t="shared" si="10"/>
        <v>0.158112</v>
      </c>
      <c r="P36" s="263"/>
      <c r="Q36" s="76"/>
    </row>
    <row r="37" spans="1:17">
      <c r="A37" s="297"/>
      <c r="B37" s="315" t="s">
        <v>456</v>
      </c>
      <c r="C37" s="172" t="s">
        <v>307</v>
      </c>
      <c r="D37" s="68" t="s">
        <v>308</v>
      </c>
      <c r="E37" s="68">
        <f>VLOOKUP(C37,Całość!B:G,4,0)</f>
        <v>6786.99</v>
      </c>
      <c r="F37" s="85">
        <v>23</v>
      </c>
      <c r="G37" s="82">
        <f>E37*1.23</f>
        <v>8347.9976999999999</v>
      </c>
      <c r="H37" s="74" t="s">
        <v>441</v>
      </c>
      <c r="I37" s="13">
        <v>37</v>
      </c>
      <c r="J37" s="13">
        <v>41</v>
      </c>
      <c r="K37" s="71">
        <v>960</v>
      </c>
      <c r="L37" s="71">
        <v>610</v>
      </c>
      <c r="M37" s="71">
        <v>270</v>
      </c>
      <c r="N37" s="71">
        <v>30.2</v>
      </c>
      <c r="O37" s="72">
        <f t="shared" si="10"/>
        <v>0.158112</v>
      </c>
      <c r="P37" s="263"/>
    </row>
    <row r="38" spans="1:17">
      <c r="A38" s="299"/>
      <c r="B38" s="316" t="s">
        <v>457</v>
      </c>
      <c r="C38" s="301"/>
      <c r="D38" s="301"/>
      <c r="E38" s="301"/>
      <c r="F38" s="301"/>
      <c r="G38" s="302"/>
      <c r="H38" s="317"/>
      <c r="I38" s="317"/>
      <c r="J38" s="317"/>
      <c r="K38" s="545"/>
      <c r="L38" s="545"/>
      <c r="M38" s="545"/>
      <c r="N38" s="545"/>
      <c r="O38" s="546"/>
      <c r="P38" s="263"/>
    </row>
    <row r="39" spans="1:17">
      <c r="A39" s="45"/>
      <c r="B39" s="46"/>
      <c r="C39" s="305"/>
      <c r="D39" s="306"/>
      <c r="E39" s="306"/>
      <c r="F39" s="305"/>
      <c r="G39" s="307"/>
      <c r="H39" s="305"/>
      <c r="I39" s="305"/>
      <c r="J39" s="305"/>
      <c r="K39" s="48"/>
      <c r="L39" s="48"/>
      <c r="M39" s="48"/>
      <c r="N39" s="48"/>
      <c r="O39" s="78"/>
      <c r="P39" s="263"/>
    </row>
    <row r="40" spans="1:17" s="63" customFormat="1" ht="15.75">
      <c r="A40" s="292"/>
      <c r="B40" s="293" t="s">
        <v>458</v>
      </c>
      <c r="C40" s="294"/>
      <c r="D40" s="294"/>
      <c r="E40" s="294"/>
      <c r="F40" s="294"/>
      <c r="G40" s="312"/>
      <c r="H40" s="294"/>
      <c r="I40" s="294"/>
      <c r="J40" s="294"/>
      <c r="K40" s="543"/>
      <c r="L40" s="543"/>
      <c r="M40" s="543"/>
      <c r="N40" s="543"/>
      <c r="O40" s="547"/>
      <c r="P40" s="261"/>
    </row>
    <row r="41" spans="1:17">
      <c r="A41" s="297"/>
      <c r="B41" s="313" t="s">
        <v>1</v>
      </c>
      <c r="C41" s="67" t="s">
        <v>2</v>
      </c>
      <c r="D41" s="68" t="s">
        <v>3</v>
      </c>
      <c r="E41" s="68" t="s">
        <v>5</v>
      </c>
      <c r="F41" s="85" t="s">
        <v>344</v>
      </c>
      <c r="G41" s="86" t="s">
        <v>6</v>
      </c>
      <c r="H41" s="70" t="s">
        <v>346</v>
      </c>
      <c r="I41" s="14" t="s">
        <v>440</v>
      </c>
      <c r="J41" s="14" t="s">
        <v>365</v>
      </c>
      <c r="K41" s="71" t="s">
        <v>347</v>
      </c>
      <c r="L41" s="71" t="s">
        <v>348</v>
      </c>
      <c r="M41" s="71" t="s">
        <v>349</v>
      </c>
      <c r="N41" s="71" t="s">
        <v>366</v>
      </c>
      <c r="O41" s="72" t="s">
        <v>351</v>
      </c>
      <c r="P41" s="237"/>
    </row>
    <row r="42" spans="1:17">
      <c r="A42" s="297"/>
      <c r="B42" s="241" t="s">
        <v>459</v>
      </c>
      <c r="C42" s="172" t="s">
        <v>310</v>
      </c>
      <c r="D42" s="68" t="s">
        <v>299</v>
      </c>
      <c r="E42" s="68">
        <f>VLOOKUP(C42,Całość!B:G,4,0)</f>
        <v>7170.73</v>
      </c>
      <c r="F42" s="85">
        <v>23</v>
      </c>
      <c r="G42" s="82">
        <f>E42*1.23</f>
        <v>8819.9978999999985</v>
      </c>
      <c r="H42" s="74" t="s">
        <v>441</v>
      </c>
      <c r="I42" s="13">
        <v>37</v>
      </c>
      <c r="J42" s="13">
        <v>41</v>
      </c>
      <c r="K42" s="71">
        <v>960</v>
      </c>
      <c r="L42" s="71">
        <v>610</v>
      </c>
      <c r="M42" s="71">
        <v>270</v>
      </c>
      <c r="N42" s="71">
        <v>30.8</v>
      </c>
      <c r="O42" s="72">
        <f t="shared" si="10"/>
        <v>0.158112</v>
      </c>
      <c r="P42" s="263"/>
    </row>
    <row r="43" spans="1:17">
      <c r="A43" s="297"/>
      <c r="B43" s="241" t="s">
        <v>460</v>
      </c>
      <c r="C43" s="172" t="s">
        <v>312</v>
      </c>
      <c r="D43" s="68" t="s">
        <v>302</v>
      </c>
      <c r="E43" s="68">
        <f>VLOOKUP(C43,Całość!B:G,4,0)</f>
        <v>7366.67</v>
      </c>
      <c r="F43" s="85">
        <v>23</v>
      </c>
      <c r="G43" s="82">
        <f>E43*1.23</f>
        <v>9061.0041000000001</v>
      </c>
      <c r="H43" s="74" t="s">
        <v>441</v>
      </c>
      <c r="I43" s="13">
        <v>37</v>
      </c>
      <c r="J43" s="13">
        <v>41</v>
      </c>
      <c r="K43" s="71">
        <v>960</v>
      </c>
      <c r="L43" s="71">
        <v>610</v>
      </c>
      <c r="M43" s="71">
        <v>270</v>
      </c>
      <c r="N43" s="71">
        <v>30.8</v>
      </c>
      <c r="O43" s="72">
        <f t="shared" si="10"/>
        <v>0.158112</v>
      </c>
      <c r="P43" s="263"/>
    </row>
    <row r="44" spans="1:17">
      <c r="A44" s="297"/>
      <c r="B44" s="241" t="s">
        <v>461</v>
      </c>
      <c r="C44" s="172" t="s">
        <v>314</v>
      </c>
      <c r="D44" s="68" t="s">
        <v>305</v>
      </c>
      <c r="E44" s="68">
        <f>VLOOKUP(C44,Całość!B:G,4,0)</f>
        <v>7588.62</v>
      </c>
      <c r="F44" s="85">
        <v>23</v>
      </c>
      <c r="G44" s="82">
        <f>E44*1.23</f>
        <v>9334.0025999999998</v>
      </c>
      <c r="H44" s="74" t="s">
        <v>441</v>
      </c>
      <c r="I44" s="13">
        <v>37</v>
      </c>
      <c r="J44" s="13">
        <v>41</v>
      </c>
      <c r="K44" s="71">
        <v>960</v>
      </c>
      <c r="L44" s="71">
        <v>610</v>
      </c>
      <c r="M44" s="71">
        <v>270</v>
      </c>
      <c r="N44" s="71">
        <v>30.8</v>
      </c>
      <c r="O44" s="72">
        <f t="shared" si="10"/>
        <v>0.158112</v>
      </c>
      <c r="P44" s="263"/>
    </row>
    <row r="45" spans="1:17" s="52" customFormat="1">
      <c r="A45" s="297"/>
      <c r="B45" s="241" t="s">
        <v>462</v>
      </c>
      <c r="C45" s="172" t="s">
        <v>316</v>
      </c>
      <c r="D45" s="68" t="s">
        <v>308</v>
      </c>
      <c r="E45" s="68">
        <f>VLOOKUP(C45,Całość!B:G,4,0)</f>
        <v>7793.5</v>
      </c>
      <c r="F45" s="85">
        <v>23</v>
      </c>
      <c r="G45" s="82">
        <f>E45*1.23</f>
        <v>9586.0049999999992</v>
      </c>
      <c r="H45" s="74" t="s">
        <v>441</v>
      </c>
      <c r="I45" s="13">
        <v>37</v>
      </c>
      <c r="J45" s="13">
        <v>41</v>
      </c>
      <c r="K45" s="71">
        <v>960</v>
      </c>
      <c r="L45" s="71">
        <v>610</v>
      </c>
      <c r="M45" s="71">
        <v>270</v>
      </c>
      <c r="N45" s="71">
        <v>30.8</v>
      </c>
      <c r="O45" s="72">
        <f t="shared" si="10"/>
        <v>0.158112</v>
      </c>
      <c r="P45" s="263"/>
      <c r="Q45" s="76"/>
    </row>
    <row r="46" spans="1:17">
      <c r="A46" s="299"/>
      <c r="B46" s="316" t="s">
        <v>463</v>
      </c>
      <c r="C46" s="301"/>
      <c r="D46" s="301"/>
      <c r="E46" s="301"/>
      <c r="F46" s="301"/>
      <c r="G46" s="302"/>
      <c r="H46" s="317"/>
      <c r="I46" s="317"/>
      <c r="J46" s="317"/>
      <c r="K46" s="545"/>
      <c r="L46" s="545"/>
      <c r="M46" s="545"/>
      <c r="N46" s="545"/>
      <c r="O46" s="504"/>
      <c r="P46" s="263"/>
    </row>
    <row r="47" spans="1:17">
      <c r="A47" s="318"/>
      <c r="B47" s="319"/>
      <c r="C47" s="319"/>
      <c r="D47" s="319"/>
      <c r="E47" s="319"/>
      <c r="F47" s="319"/>
      <c r="G47" s="320"/>
      <c r="H47" s="319"/>
      <c r="I47" s="319"/>
      <c r="J47" s="319"/>
      <c r="K47" s="548"/>
      <c r="L47" s="548"/>
      <c r="M47" s="548"/>
      <c r="N47" s="548"/>
      <c r="O47" s="549"/>
      <c r="P47" s="263"/>
    </row>
    <row r="48" spans="1:17" s="63" customFormat="1" ht="15.75">
      <c r="A48" s="321"/>
      <c r="B48" s="266" t="s">
        <v>464</v>
      </c>
      <c r="C48" s="266"/>
      <c r="D48" s="266"/>
      <c r="E48" s="266"/>
      <c r="F48" s="266"/>
      <c r="G48" s="267"/>
      <c r="H48" s="266"/>
      <c r="I48" s="266"/>
      <c r="J48" s="266"/>
      <c r="K48" s="550"/>
      <c r="L48" s="550"/>
      <c r="M48" s="550"/>
      <c r="N48" s="550"/>
      <c r="O48" s="551"/>
      <c r="P48" s="261"/>
    </row>
    <row r="49" spans="1:16">
      <c r="A49" s="322"/>
      <c r="B49" s="323" t="s">
        <v>1</v>
      </c>
      <c r="C49" s="187" t="s">
        <v>2</v>
      </c>
      <c r="D49" s="324" t="s">
        <v>4</v>
      </c>
      <c r="E49" s="14" t="s">
        <v>5</v>
      </c>
      <c r="F49" s="71" t="s">
        <v>344</v>
      </c>
      <c r="G49" s="14" t="s">
        <v>6</v>
      </c>
      <c r="H49" s="14"/>
      <c r="I49" s="14"/>
      <c r="J49" s="14"/>
      <c r="K49" s="71"/>
      <c r="L49" s="71"/>
      <c r="M49" s="71"/>
      <c r="N49" s="71" t="s">
        <v>366</v>
      </c>
      <c r="O49" s="72"/>
      <c r="P49" s="237"/>
    </row>
    <row r="50" spans="1:16" ht="22.5">
      <c r="A50" s="392"/>
      <c r="B50" s="345">
        <v>5906564134661</v>
      </c>
      <c r="C50" s="2" t="s">
        <v>318</v>
      </c>
      <c r="D50" s="19" t="s">
        <v>465</v>
      </c>
      <c r="E50" s="14">
        <f>VLOOKUP(C50,Całość!B:G,4,0)</f>
        <v>623.58000000000004</v>
      </c>
      <c r="F50" s="71">
        <v>23</v>
      </c>
      <c r="G50" s="13">
        <f t="shared" ref="G50:G56" si="11">E50*1.23</f>
        <v>767.00340000000006</v>
      </c>
      <c r="H50" s="236"/>
      <c r="I50" s="236"/>
      <c r="J50" s="236"/>
      <c r="K50" s="71"/>
      <c r="L50" s="71"/>
      <c r="M50" s="71"/>
      <c r="N50" s="71">
        <v>0.4</v>
      </c>
      <c r="O50" s="72"/>
      <c r="P50" s="263"/>
    </row>
    <row r="51" spans="1:16" ht="56.25">
      <c r="A51" s="392"/>
      <c r="B51" s="345">
        <v>5906564134685</v>
      </c>
      <c r="C51" s="2" t="s">
        <v>320</v>
      </c>
      <c r="D51" s="19" t="s">
        <v>321</v>
      </c>
      <c r="E51" s="14">
        <f>VLOOKUP(C51,Całość!B:G,4,0)</f>
        <v>435.77</v>
      </c>
      <c r="F51" s="71">
        <v>23</v>
      </c>
      <c r="G51" s="13">
        <f t="shared" si="11"/>
        <v>535.99709999999993</v>
      </c>
      <c r="H51" s="236"/>
      <c r="I51" s="236"/>
      <c r="J51" s="236"/>
      <c r="K51" s="71"/>
      <c r="L51" s="71"/>
      <c r="M51" s="71"/>
      <c r="N51" s="71">
        <v>0.45</v>
      </c>
      <c r="O51" s="72"/>
      <c r="P51" s="263"/>
    </row>
    <row r="52" spans="1:16" ht="29.25">
      <c r="A52" s="322"/>
      <c r="B52" s="243" t="s">
        <v>466</v>
      </c>
      <c r="C52" s="2" t="s">
        <v>322</v>
      </c>
      <c r="D52" s="254" t="s">
        <v>323</v>
      </c>
      <c r="E52" s="14">
        <f>VLOOKUP(C52,Całość!B:G,4,0)</f>
        <v>57.72</v>
      </c>
      <c r="F52" s="71">
        <v>23</v>
      </c>
      <c r="G52" s="13">
        <f t="shared" si="11"/>
        <v>70.995599999999996</v>
      </c>
      <c r="H52" s="13"/>
      <c r="I52" s="13"/>
      <c r="J52" s="13"/>
      <c r="K52" s="71"/>
      <c r="L52" s="71"/>
      <c r="M52" s="71"/>
      <c r="N52" s="71">
        <v>0.06</v>
      </c>
      <c r="O52" s="72"/>
      <c r="P52" s="263"/>
    </row>
    <row r="53" spans="1:16" ht="29.25">
      <c r="A53" s="322"/>
      <c r="B53" s="243" t="s">
        <v>467</v>
      </c>
      <c r="C53" s="2" t="s">
        <v>324</v>
      </c>
      <c r="D53" s="254" t="s">
        <v>325</v>
      </c>
      <c r="E53" s="14">
        <f>VLOOKUP(C53,Całość!B:G,4,0)</f>
        <v>57.72</v>
      </c>
      <c r="F53" s="71">
        <v>23</v>
      </c>
      <c r="G53" s="13">
        <f t="shared" si="11"/>
        <v>70.995599999999996</v>
      </c>
      <c r="H53" s="13"/>
      <c r="I53" s="13"/>
      <c r="J53" s="13"/>
      <c r="K53" s="71"/>
      <c r="L53" s="71"/>
      <c r="M53" s="71"/>
      <c r="N53" s="71">
        <v>0.06</v>
      </c>
      <c r="O53" s="72"/>
      <c r="P53" s="263"/>
    </row>
    <row r="54" spans="1:16">
      <c r="A54" s="322"/>
      <c r="B54" s="243" t="s">
        <v>468</v>
      </c>
      <c r="C54" s="23" t="s">
        <v>326</v>
      </c>
      <c r="D54" s="325" t="s">
        <v>327</v>
      </c>
      <c r="E54" s="14">
        <f>VLOOKUP(C54,Całość!B:G,4,0)</f>
        <v>123.58</v>
      </c>
      <c r="F54" s="71">
        <v>23</v>
      </c>
      <c r="G54" s="13">
        <f t="shared" si="11"/>
        <v>152.0034</v>
      </c>
      <c r="H54" s="13"/>
      <c r="I54" s="13"/>
      <c r="J54" s="13"/>
      <c r="K54" s="71"/>
      <c r="L54" s="71"/>
      <c r="M54" s="71"/>
      <c r="N54" s="71">
        <v>0.25</v>
      </c>
      <c r="O54" s="72"/>
      <c r="P54" s="263"/>
    </row>
    <row r="55" spans="1:16" s="118" customFormat="1" ht="19.5">
      <c r="A55" s="322"/>
      <c r="B55" s="327" t="s">
        <v>469</v>
      </c>
      <c r="C55" s="2" t="s">
        <v>328</v>
      </c>
      <c r="D55" s="325" t="s">
        <v>470</v>
      </c>
      <c r="E55" s="14">
        <f>VLOOKUP(C55,Całość!B:G,4,0)</f>
        <v>555.29</v>
      </c>
      <c r="F55" s="71">
        <v>23</v>
      </c>
      <c r="G55" s="13">
        <f t="shared" si="11"/>
        <v>683.00669999999991</v>
      </c>
      <c r="H55" s="13"/>
      <c r="I55" s="13"/>
      <c r="J55" s="13"/>
      <c r="K55" s="552"/>
      <c r="L55" s="552"/>
      <c r="M55" s="552"/>
      <c r="N55" s="71">
        <v>1.0900000000000001</v>
      </c>
      <c r="O55" s="72"/>
      <c r="P55" s="263"/>
    </row>
    <row r="56" spans="1:16" s="118" customFormat="1" ht="19.5">
      <c r="A56" s="326"/>
      <c r="B56" s="327" t="s">
        <v>471</v>
      </c>
      <c r="C56" s="2" t="s">
        <v>330</v>
      </c>
      <c r="D56" s="325" t="s">
        <v>331</v>
      </c>
      <c r="E56" s="14">
        <f>VLOOKUP(C56,Całość!B:G,4,0)</f>
        <v>555.29</v>
      </c>
      <c r="F56" s="71">
        <v>23</v>
      </c>
      <c r="G56" s="13">
        <f t="shared" si="11"/>
        <v>683.00669999999991</v>
      </c>
      <c r="H56" s="13"/>
      <c r="I56" s="13"/>
      <c r="J56" s="13"/>
      <c r="K56" s="552"/>
      <c r="L56" s="552"/>
      <c r="M56" s="552"/>
      <c r="N56" s="71">
        <v>0.7</v>
      </c>
      <c r="O56" s="72"/>
      <c r="P56" s="263"/>
    </row>
  </sheetData>
  <mergeCells count="2">
    <mergeCell ref="B19:G19"/>
    <mergeCell ref="B25:G2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63"/>
  <sheetViews>
    <sheetView workbookViewId="0">
      <pane ySplit="1" topLeftCell="A22" activePane="bottomLeft" state="frozen"/>
      <selection pane="bottomLeft" activeCell="E50" sqref="E50"/>
    </sheetView>
  </sheetViews>
  <sheetFormatPr defaultRowHeight="15"/>
  <cols>
    <col min="1" max="1" width="11.5703125" style="485" customWidth="1"/>
    <col min="2" max="2" width="13.7109375" style="485" customWidth="1"/>
    <col min="3" max="3" width="23.140625" style="439" customWidth="1"/>
    <col min="4" max="4" width="39" style="486" customWidth="1"/>
    <col min="5" max="5" width="12.140625" style="486" customWidth="1"/>
    <col min="6" max="6" width="4.42578125" style="487" customWidth="1"/>
    <col min="7" max="7" width="12.28515625" style="486" customWidth="1"/>
    <col min="8" max="8" width="11.7109375" style="487" customWidth="1"/>
    <col min="9" max="9" width="13.7109375" style="487" customWidth="1"/>
    <col min="10" max="10" width="13.5703125" style="487" customWidth="1"/>
    <col min="11" max="11" width="10" style="487" customWidth="1"/>
    <col min="12" max="1021" width="9.7109375" style="439" customWidth="1"/>
    <col min="1022" max="1022" width="10.28515625" customWidth="1"/>
  </cols>
  <sheetData>
    <row r="1" spans="1:11" s="405" customFormat="1" ht="15.75">
      <c r="A1" s="402" t="s">
        <v>250</v>
      </c>
      <c r="B1" s="403"/>
      <c r="C1" s="403"/>
      <c r="D1" s="403"/>
      <c r="E1" s="403"/>
      <c r="F1" s="403"/>
      <c r="G1" s="404"/>
      <c r="H1" s="506"/>
      <c r="I1" s="506"/>
      <c r="J1" s="506"/>
      <c r="K1" s="506"/>
    </row>
    <row r="2" spans="1:11" s="409" customFormat="1" ht="11.25">
      <c r="A2" s="406"/>
      <c r="B2" s="407"/>
      <c r="C2" s="407"/>
      <c r="D2" s="407"/>
      <c r="E2" s="407"/>
      <c r="F2" s="407"/>
      <c r="G2" s="408"/>
      <c r="H2" s="507"/>
      <c r="I2" s="507"/>
      <c r="J2" s="507"/>
      <c r="K2" s="507"/>
    </row>
    <row r="3" spans="1:11" s="405" customFormat="1" ht="15.75">
      <c r="A3" s="410" t="s">
        <v>423</v>
      </c>
      <c r="B3" s="410"/>
      <c r="C3" s="411"/>
      <c r="D3" s="411"/>
      <c r="E3" s="412"/>
      <c r="F3" s="412"/>
      <c r="G3" s="413"/>
      <c r="H3" s="412"/>
      <c r="I3" s="412"/>
      <c r="J3" s="412"/>
      <c r="K3" s="413"/>
    </row>
    <row r="4" spans="1:11" s="409" customFormat="1" ht="11.25">
      <c r="A4" s="414"/>
      <c r="B4" s="415" t="s">
        <v>1</v>
      </c>
      <c r="C4" s="416" t="s">
        <v>2</v>
      </c>
      <c r="D4" s="417" t="s">
        <v>4</v>
      </c>
      <c r="E4" s="418" t="s">
        <v>424</v>
      </c>
      <c r="F4" s="419" t="s">
        <v>344</v>
      </c>
      <c r="G4" s="418" t="s">
        <v>425</v>
      </c>
      <c r="H4" s="419" t="s">
        <v>347</v>
      </c>
      <c r="I4" s="419" t="s">
        <v>348</v>
      </c>
      <c r="J4" s="419" t="s">
        <v>349</v>
      </c>
      <c r="K4" s="419" t="s">
        <v>366</v>
      </c>
    </row>
    <row r="5" spans="1:11" s="409" customFormat="1" ht="11.25">
      <c r="A5" s="414"/>
      <c r="B5" s="420"/>
      <c r="C5" s="421"/>
      <c r="D5" s="422"/>
      <c r="E5" s="423"/>
      <c r="F5" s="424"/>
      <c r="G5" s="425"/>
      <c r="H5" s="508"/>
      <c r="I5" s="508"/>
      <c r="J5" s="508"/>
      <c r="K5" s="509"/>
    </row>
    <row r="6" spans="1:11" s="409" customFormat="1" ht="11.25">
      <c r="A6" s="428"/>
      <c r="B6" s="429"/>
      <c r="C6" s="416" t="s">
        <v>475</v>
      </c>
      <c r="D6" s="430" t="s">
        <v>490</v>
      </c>
      <c r="E6" s="68">
        <f>VLOOKUP(C6,Całość!B:G,4,0)</f>
        <v>2509.7600000000002</v>
      </c>
      <c r="F6" s="419">
        <v>23</v>
      </c>
      <c r="G6" s="431">
        <f>E6*1.23</f>
        <v>3087.0048000000002</v>
      </c>
      <c r="H6" s="510">
        <v>2400</v>
      </c>
      <c r="I6" s="510">
        <v>1100</v>
      </c>
      <c r="J6" s="510">
        <v>80</v>
      </c>
      <c r="K6" s="511">
        <v>86</v>
      </c>
    </row>
    <row r="7" spans="1:11">
      <c r="A7" s="433"/>
      <c r="B7" s="434"/>
      <c r="C7" s="421"/>
      <c r="D7" s="435"/>
      <c r="E7" s="436"/>
      <c r="F7" s="437"/>
      <c r="G7" s="438"/>
      <c r="H7" s="424"/>
      <c r="I7" s="424"/>
      <c r="J7" s="424"/>
      <c r="K7" s="512"/>
    </row>
    <row r="8" spans="1:11" s="442" customFormat="1" ht="15.75">
      <c r="A8" s="440" t="s">
        <v>506</v>
      </c>
      <c r="B8" s="440"/>
      <c r="C8" s="410"/>
      <c r="D8" s="410"/>
      <c r="E8" s="410"/>
      <c r="F8" s="410"/>
      <c r="G8" s="441"/>
      <c r="H8" s="513"/>
      <c r="I8" s="513"/>
      <c r="J8" s="513"/>
      <c r="K8" s="513"/>
    </row>
    <row r="9" spans="1:11">
      <c r="A9" s="432"/>
      <c r="B9" s="443" t="s">
        <v>1</v>
      </c>
      <c r="C9" s="416" t="s">
        <v>2</v>
      </c>
      <c r="D9" s="444" t="s">
        <v>4</v>
      </c>
      <c r="E9" s="418" t="s">
        <v>424</v>
      </c>
      <c r="F9" s="419" t="s">
        <v>344</v>
      </c>
      <c r="G9" s="418" t="s">
        <v>425</v>
      </c>
      <c r="H9" s="419" t="s">
        <v>347</v>
      </c>
      <c r="I9" s="514" t="s">
        <v>348</v>
      </c>
      <c r="J9" s="419" t="s">
        <v>349</v>
      </c>
      <c r="K9" s="515" t="s">
        <v>366</v>
      </c>
    </row>
    <row r="10" spans="1:11" ht="15.75" customHeight="1">
      <c r="A10" s="445" t="s">
        <v>437</v>
      </c>
      <c r="B10" s="446">
        <v>5906564002182</v>
      </c>
      <c r="C10" s="416" t="s">
        <v>476</v>
      </c>
      <c r="D10" s="447" t="s">
        <v>491</v>
      </c>
      <c r="E10" s="68">
        <f>VLOOKUP(C10,Całość!B:G,4,0)</f>
        <v>13369.92</v>
      </c>
      <c r="F10" s="419">
        <v>23</v>
      </c>
      <c r="G10" s="431">
        <f>E10*1.23</f>
        <v>16445.0016</v>
      </c>
      <c r="H10" s="516">
        <v>2440</v>
      </c>
      <c r="I10" s="419">
        <v>1780</v>
      </c>
      <c r="J10" s="517">
        <v>430</v>
      </c>
      <c r="K10" s="515">
        <v>285</v>
      </c>
    </row>
    <row r="11" spans="1:11" ht="22.5">
      <c r="A11" s="448"/>
      <c r="B11" s="446">
        <v>5906564002199</v>
      </c>
      <c r="C11" s="416" t="s">
        <v>477</v>
      </c>
      <c r="D11" s="447" t="s">
        <v>492</v>
      </c>
      <c r="E11" s="68">
        <f>VLOOKUP(C11,Całość!B:G,4,0)</f>
        <v>9996.75</v>
      </c>
      <c r="F11" s="419">
        <v>23</v>
      </c>
      <c r="G11" s="431">
        <f>E11*1.23</f>
        <v>12296.002500000001</v>
      </c>
      <c r="H11" s="516">
        <v>2440</v>
      </c>
      <c r="I11" s="419">
        <v>1780</v>
      </c>
      <c r="J11" s="517">
        <v>430</v>
      </c>
      <c r="K11" s="515">
        <v>160</v>
      </c>
    </row>
    <row r="12" spans="1:11" ht="15" customHeight="1">
      <c r="A12" s="449" t="s">
        <v>519</v>
      </c>
      <c r="B12" s="446">
        <v>5906564002205</v>
      </c>
      <c r="C12" s="416" t="s">
        <v>478</v>
      </c>
      <c r="D12" s="447" t="s">
        <v>493</v>
      </c>
      <c r="E12" s="68">
        <f>VLOOKUP(C12,Całość!B:G,4,0)</f>
        <v>16382.93</v>
      </c>
      <c r="F12" s="419">
        <v>23</v>
      </c>
      <c r="G12" s="431">
        <f>E12*1.23</f>
        <v>20151.0039</v>
      </c>
      <c r="H12" s="516">
        <v>2440</v>
      </c>
      <c r="I12" s="419">
        <v>1780</v>
      </c>
      <c r="J12" s="517">
        <v>430</v>
      </c>
      <c r="K12" s="515">
        <v>358</v>
      </c>
    </row>
    <row r="13" spans="1:11" s="409" customFormat="1" ht="22.5">
      <c r="A13" s="450"/>
      <c r="B13" s="446">
        <v>5906564002212</v>
      </c>
      <c r="C13" s="416" t="s">
        <v>479</v>
      </c>
      <c r="D13" s="447" t="s">
        <v>494</v>
      </c>
      <c r="E13" s="68">
        <f>VLOOKUP(C13,Całość!B:G,4,0)</f>
        <v>12855.29</v>
      </c>
      <c r="F13" s="419">
        <v>23</v>
      </c>
      <c r="G13" s="431">
        <f>E13*1.23</f>
        <v>15812.006700000002</v>
      </c>
      <c r="H13" s="516">
        <v>2440</v>
      </c>
      <c r="I13" s="510">
        <v>1780</v>
      </c>
      <c r="J13" s="509">
        <v>430</v>
      </c>
      <c r="K13" s="511">
        <v>203</v>
      </c>
    </row>
    <row r="14" spans="1:11" s="409" customFormat="1" ht="11.25">
      <c r="A14" s="451" t="s">
        <v>438</v>
      </c>
      <c r="B14" s="426"/>
      <c r="C14" s="421"/>
      <c r="D14" s="426"/>
      <c r="E14" s="426"/>
      <c r="F14" s="426"/>
      <c r="G14" s="427"/>
      <c r="H14" s="508"/>
      <c r="I14" s="518"/>
      <c r="J14" s="508"/>
      <c r="K14" s="519"/>
    </row>
    <row r="15" spans="1:11" s="453" customFormat="1" ht="11.25">
      <c r="A15" s="452"/>
      <c r="B15" s="452"/>
      <c r="C15" s="452"/>
      <c r="D15" s="452"/>
      <c r="E15" s="452"/>
      <c r="F15" s="452"/>
      <c r="G15" s="452"/>
      <c r="H15" s="520"/>
      <c r="I15" s="520"/>
      <c r="J15" s="520"/>
      <c r="K15" s="521"/>
    </row>
    <row r="16" spans="1:11" s="442" customFormat="1" ht="15.75">
      <c r="A16" s="454" t="s">
        <v>538</v>
      </c>
      <c r="B16" s="455"/>
      <c r="C16" s="456"/>
      <c r="D16" s="456"/>
      <c r="E16" s="457"/>
      <c r="F16" s="457"/>
      <c r="G16" s="457"/>
      <c r="H16" s="457"/>
      <c r="I16" s="457"/>
      <c r="J16" s="457"/>
      <c r="K16" s="457"/>
    </row>
    <row r="17" spans="1:11" s="409" customFormat="1" ht="11.25">
      <c r="A17" s="443"/>
      <c r="B17" s="443" t="s">
        <v>1</v>
      </c>
      <c r="C17" s="416" t="s">
        <v>2</v>
      </c>
      <c r="D17" s="458" t="s">
        <v>4</v>
      </c>
      <c r="E17" s="418" t="s">
        <v>424</v>
      </c>
      <c r="F17" s="419" t="s">
        <v>344</v>
      </c>
      <c r="G17" s="418" t="s">
        <v>425</v>
      </c>
      <c r="H17" s="419" t="s">
        <v>347</v>
      </c>
      <c r="I17" s="419" t="s">
        <v>348</v>
      </c>
      <c r="J17" s="419" t="s">
        <v>349</v>
      </c>
      <c r="K17" s="515" t="s">
        <v>366</v>
      </c>
    </row>
    <row r="18" spans="1:11" s="409" customFormat="1" ht="11.25">
      <c r="A18" s="443"/>
      <c r="B18" s="459"/>
      <c r="C18" s="416"/>
      <c r="D18" s="432"/>
      <c r="E18" s="432"/>
      <c r="F18" s="432"/>
      <c r="G18" s="432"/>
      <c r="H18" s="510"/>
      <c r="I18" s="510"/>
      <c r="J18" s="510"/>
      <c r="K18" s="511"/>
    </row>
    <row r="19" spans="1:11">
      <c r="A19" s="443"/>
      <c r="B19" s="443">
        <v>5906564002229</v>
      </c>
      <c r="C19" s="460" t="s">
        <v>480</v>
      </c>
      <c r="D19" s="461" t="s">
        <v>495</v>
      </c>
      <c r="E19" s="68">
        <f>VLOOKUP(C19,Całość!B:G,4,0)</f>
        <v>629.27</v>
      </c>
      <c r="F19" s="419">
        <v>23</v>
      </c>
      <c r="G19" s="431">
        <f>E19*1.23</f>
        <v>774.00209999999993</v>
      </c>
      <c r="H19" s="510">
        <v>2290</v>
      </c>
      <c r="I19" s="510">
        <v>130</v>
      </c>
      <c r="J19" s="510">
        <v>160</v>
      </c>
      <c r="K19" s="511">
        <v>7</v>
      </c>
    </row>
    <row r="20" spans="1:11" s="409" customFormat="1" ht="11.25">
      <c r="A20" s="443"/>
      <c r="B20" s="443">
        <v>5906564002236</v>
      </c>
      <c r="C20" s="460" t="s">
        <v>481</v>
      </c>
      <c r="D20" s="461" t="s">
        <v>496</v>
      </c>
      <c r="E20" s="68">
        <f>VLOOKUP(C20,Całość!B:G,4,0)</f>
        <v>832.52</v>
      </c>
      <c r="F20" s="419">
        <v>23</v>
      </c>
      <c r="G20" s="431">
        <f>E20*1.23</f>
        <v>1023.9996</v>
      </c>
      <c r="H20" s="510">
        <v>1710</v>
      </c>
      <c r="I20" s="510">
        <v>200</v>
      </c>
      <c r="J20" s="510">
        <v>130</v>
      </c>
      <c r="K20" s="511">
        <v>11</v>
      </c>
    </row>
    <row r="21" spans="1:11" s="409" customFormat="1" ht="11.25">
      <c r="A21" s="443"/>
      <c r="B21" s="443">
        <v>5906564002243</v>
      </c>
      <c r="C21" s="460" t="s">
        <v>482</v>
      </c>
      <c r="D21" s="461" t="s">
        <v>497</v>
      </c>
      <c r="E21" s="68">
        <f>VLOOKUP(C21,Całość!B:G,4,0)</f>
        <v>499.19</v>
      </c>
      <c r="F21" s="419">
        <v>23</v>
      </c>
      <c r="G21" s="431">
        <f>E21*1.23</f>
        <v>614.00369999999998</v>
      </c>
      <c r="H21" s="510">
        <v>1150</v>
      </c>
      <c r="I21" s="510">
        <v>130</v>
      </c>
      <c r="J21" s="510">
        <v>160</v>
      </c>
      <c r="K21" s="511">
        <v>3.4</v>
      </c>
    </row>
    <row r="22" spans="1:11" s="409" customFormat="1" ht="11.25">
      <c r="A22" s="443"/>
      <c r="B22" s="462"/>
      <c r="C22" s="416"/>
      <c r="D22" s="463"/>
      <c r="E22" s="68"/>
      <c r="F22" s="419"/>
      <c r="G22" s="431"/>
      <c r="H22" s="510"/>
      <c r="I22" s="510"/>
      <c r="J22" s="510"/>
      <c r="K22" s="511"/>
    </row>
    <row r="23" spans="1:11" s="409" customFormat="1" ht="22.5">
      <c r="A23" s="443"/>
      <c r="B23" s="462">
        <v>5906564002250</v>
      </c>
      <c r="C23" s="416" t="s">
        <v>483</v>
      </c>
      <c r="D23" s="447" t="s">
        <v>498</v>
      </c>
      <c r="E23" s="68">
        <f>VLOOKUP(C23,Całość!B:G,4,0)</f>
        <v>629.27</v>
      </c>
      <c r="F23" s="419">
        <v>23</v>
      </c>
      <c r="G23" s="431">
        <f>E23*1.23</f>
        <v>774.00209999999993</v>
      </c>
      <c r="H23" s="510">
        <v>2290</v>
      </c>
      <c r="I23" s="510">
        <v>130</v>
      </c>
      <c r="J23" s="510">
        <v>160</v>
      </c>
      <c r="K23" s="511">
        <v>10</v>
      </c>
    </row>
    <row r="24" spans="1:11" s="409" customFormat="1" ht="22.5">
      <c r="A24" s="443"/>
      <c r="B24" s="462">
        <v>5906564002267</v>
      </c>
      <c r="C24" s="416" t="s">
        <v>484</v>
      </c>
      <c r="D24" s="447" t="s">
        <v>499</v>
      </c>
      <c r="E24" s="68">
        <f>VLOOKUP(C24,Całość!B:G,4,0)</f>
        <v>832.52</v>
      </c>
      <c r="F24" s="419">
        <v>23</v>
      </c>
      <c r="G24" s="431">
        <f>E24*1.23</f>
        <v>1023.9996</v>
      </c>
      <c r="H24" s="510">
        <v>1710</v>
      </c>
      <c r="I24" s="510">
        <v>130</v>
      </c>
      <c r="J24" s="510">
        <v>200</v>
      </c>
      <c r="K24" s="511">
        <v>12.5</v>
      </c>
    </row>
    <row r="25" spans="1:11" s="409" customFormat="1" ht="11.25">
      <c r="A25" s="443"/>
      <c r="B25" s="462">
        <v>5906564002274</v>
      </c>
      <c r="C25" s="416" t="s">
        <v>485</v>
      </c>
      <c r="D25" s="461" t="s">
        <v>500</v>
      </c>
      <c r="E25" s="68">
        <f>VLOOKUP(C25,Całość!B:G,4,0)</f>
        <v>499.19</v>
      </c>
      <c r="F25" s="419">
        <v>23</v>
      </c>
      <c r="G25" s="431">
        <f>E25*1.23</f>
        <v>614.00369999999998</v>
      </c>
      <c r="H25" s="510">
        <v>1150</v>
      </c>
      <c r="I25" s="510">
        <v>130</v>
      </c>
      <c r="J25" s="510">
        <v>160</v>
      </c>
      <c r="K25" s="511">
        <v>5</v>
      </c>
    </row>
    <row r="26" spans="1:11" s="409" customFormat="1" ht="11.25">
      <c r="A26" s="443"/>
      <c r="B26" s="462"/>
      <c r="C26" s="416"/>
      <c r="D26" s="463"/>
      <c r="E26" s="68"/>
      <c r="F26" s="419"/>
      <c r="G26" s="431"/>
      <c r="H26" s="510"/>
      <c r="I26" s="510"/>
      <c r="J26" s="510"/>
      <c r="K26" s="511"/>
    </row>
    <row r="27" spans="1:11" s="409" customFormat="1" ht="11.25">
      <c r="A27" s="443"/>
      <c r="B27" s="462">
        <v>5906564002281</v>
      </c>
      <c r="C27" s="416" t="s">
        <v>486</v>
      </c>
      <c r="D27" s="461" t="s">
        <v>501</v>
      </c>
      <c r="E27" s="68">
        <f>VLOOKUP(C27,Całość!B:G,4,0)</f>
        <v>1139.8399999999999</v>
      </c>
      <c r="F27" s="419">
        <v>23</v>
      </c>
      <c r="G27" s="431">
        <f>E27*1.23</f>
        <v>1402.0031999999999</v>
      </c>
      <c r="H27" s="510">
        <v>2290</v>
      </c>
      <c r="I27" s="510">
        <v>200</v>
      </c>
      <c r="J27" s="510">
        <v>200</v>
      </c>
      <c r="K27" s="511">
        <v>16</v>
      </c>
    </row>
    <row r="28" spans="1:11" s="409" customFormat="1" ht="11.25">
      <c r="A28" s="443"/>
      <c r="B28" s="462">
        <v>5906564002298</v>
      </c>
      <c r="C28" s="416" t="s">
        <v>487</v>
      </c>
      <c r="D28" s="461" t="s">
        <v>502</v>
      </c>
      <c r="E28" s="68">
        <f>VLOOKUP(C28,Całość!B:G,4,0)</f>
        <v>1486.18</v>
      </c>
      <c r="F28" s="419">
        <v>23</v>
      </c>
      <c r="G28" s="431">
        <f>E28*1.23</f>
        <v>1828.0014000000001</v>
      </c>
      <c r="H28" s="510">
        <v>1710</v>
      </c>
      <c r="I28" s="510">
        <v>300</v>
      </c>
      <c r="J28" s="510">
        <v>300</v>
      </c>
      <c r="K28" s="511">
        <v>22</v>
      </c>
    </row>
    <row r="29" spans="1:11" s="409" customFormat="1" ht="11.25">
      <c r="A29" s="443"/>
      <c r="B29" s="462">
        <v>5906564002304</v>
      </c>
      <c r="C29" s="416" t="s">
        <v>488</v>
      </c>
      <c r="D29" s="461" t="s">
        <v>503</v>
      </c>
      <c r="E29" s="68">
        <f>VLOOKUP(C29,Całość!B:G,4,0)</f>
        <v>846.34</v>
      </c>
      <c r="F29" s="419">
        <v>23</v>
      </c>
      <c r="G29" s="431">
        <f>E29*1.23</f>
        <v>1040.9982</v>
      </c>
      <c r="H29" s="510">
        <v>1150</v>
      </c>
      <c r="I29" s="510">
        <v>200</v>
      </c>
      <c r="J29" s="510">
        <v>200</v>
      </c>
      <c r="K29" s="511">
        <v>10</v>
      </c>
    </row>
    <row r="30" spans="1:11">
      <c r="A30" s="464"/>
      <c r="B30" s="465"/>
      <c r="C30" s="421"/>
      <c r="D30" s="426"/>
      <c r="E30" s="426"/>
      <c r="F30" s="426"/>
      <c r="G30" s="426"/>
      <c r="H30" s="424"/>
      <c r="I30" s="424"/>
      <c r="J30" s="424"/>
      <c r="K30" s="512"/>
    </row>
    <row r="31" spans="1:11" s="442" customFormat="1" ht="15.75">
      <c r="A31" s="440" t="s">
        <v>539</v>
      </c>
      <c r="B31" s="440"/>
      <c r="C31" s="411"/>
      <c r="D31" s="411"/>
      <c r="E31" s="412"/>
      <c r="F31" s="412"/>
      <c r="G31" s="413"/>
      <c r="H31" s="412"/>
      <c r="I31" s="412"/>
      <c r="J31" s="412"/>
      <c r="K31" s="412"/>
    </row>
    <row r="32" spans="1:11">
      <c r="A32" s="414"/>
      <c r="B32" s="443" t="s">
        <v>1</v>
      </c>
      <c r="C32" s="416" t="s">
        <v>2</v>
      </c>
      <c r="D32" s="417" t="s">
        <v>4</v>
      </c>
      <c r="E32" s="418" t="s">
        <v>424</v>
      </c>
      <c r="F32" s="419" t="s">
        <v>344</v>
      </c>
      <c r="G32" s="418" t="s">
        <v>425</v>
      </c>
      <c r="H32" s="419" t="s">
        <v>347</v>
      </c>
      <c r="I32" s="419" t="s">
        <v>348</v>
      </c>
      <c r="J32" s="419" t="s">
        <v>349</v>
      </c>
      <c r="K32" s="515" t="s">
        <v>366</v>
      </c>
    </row>
    <row r="33" spans="1:11">
      <c r="A33" s="414"/>
      <c r="B33" s="462">
        <v>5906564002311</v>
      </c>
      <c r="C33" s="416" t="s">
        <v>541</v>
      </c>
      <c r="D33" s="444" t="s">
        <v>504</v>
      </c>
      <c r="E33" s="68">
        <f>VLOOKUP(C33,Całość!B:G,4,0)</f>
        <v>623.58000000000004</v>
      </c>
      <c r="F33" s="419">
        <v>23</v>
      </c>
      <c r="G33" s="431">
        <f>E33*1.23</f>
        <v>767.00340000000006</v>
      </c>
      <c r="H33" s="419">
        <v>220</v>
      </c>
      <c r="I33" s="419">
        <v>80</v>
      </c>
      <c r="J33" s="419">
        <v>190</v>
      </c>
      <c r="K33" s="515">
        <v>2</v>
      </c>
    </row>
    <row r="34" spans="1:11">
      <c r="A34" s="414"/>
      <c r="B34" s="462">
        <v>5906564002328</v>
      </c>
      <c r="C34" s="416" t="s">
        <v>542</v>
      </c>
      <c r="D34" s="444" t="s">
        <v>540</v>
      </c>
      <c r="E34" s="68">
        <f>VLOOKUP(C34,Całość!B:G,4,0)</f>
        <v>821.14</v>
      </c>
      <c r="F34" s="419">
        <v>23</v>
      </c>
      <c r="G34" s="431">
        <f>E34*1.23</f>
        <v>1010.0022</v>
      </c>
      <c r="H34" s="419">
        <v>220</v>
      </c>
      <c r="I34" s="419">
        <v>80</v>
      </c>
      <c r="J34" s="419">
        <v>190</v>
      </c>
      <c r="K34" s="515">
        <v>2</v>
      </c>
    </row>
    <row r="35" spans="1:11" ht="22.5">
      <c r="A35" s="414"/>
      <c r="B35" s="462">
        <v>5906564002335</v>
      </c>
      <c r="C35" s="416" t="s">
        <v>489</v>
      </c>
      <c r="D35" s="444" t="s">
        <v>505</v>
      </c>
      <c r="E35" s="68">
        <f>VLOOKUP(C35,Całość!B:G,4,0)</f>
        <v>240.65</v>
      </c>
      <c r="F35" s="419">
        <v>23</v>
      </c>
      <c r="G35" s="431">
        <f>E35*1.23</f>
        <v>295.99950000000001</v>
      </c>
      <c r="H35" s="419">
        <v>230</v>
      </c>
      <c r="I35" s="419">
        <v>80</v>
      </c>
      <c r="J35" s="419">
        <v>120</v>
      </c>
      <c r="K35" s="515">
        <v>1</v>
      </c>
    </row>
    <row r="36" spans="1:11">
      <c r="A36" s="466"/>
      <c r="B36" s="467"/>
      <c r="C36" s="421"/>
      <c r="D36" s="468"/>
      <c r="E36" s="469"/>
      <c r="F36" s="470"/>
      <c r="G36" s="471"/>
      <c r="H36" s="424"/>
      <c r="I36" s="424"/>
      <c r="J36" s="424"/>
      <c r="K36" s="512"/>
    </row>
    <row r="37" spans="1:11" s="442" customFormat="1" ht="15.75">
      <c r="A37" s="440" t="s">
        <v>426</v>
      </c>
      <c r="B37" s="440"/>
      <c r="C37" s="472"/>
      <c r="D37" s="472"/>
      <c r="E37" s="473"/>
      <c r="F37" s="474"/>
      <c r="G37" s="475"/>
      <c r="H37" s="474"/>
      <c r="I37" s="474"/>
      <c r="J37" s="474"/>
      <c r="K37" s="474"/>
    </row>
    <row r="38" spans="1:11">
      <c r="A38" s="476"/>
      <c r="B38" s="414" t="s">
        <v>1</v>
      </c>
      <c r="C38" s="416" t="s">
        <v>2</v>
      </c>
      <c r="D38" s="477" t="s">
        <v>4</v>
      </c>
      <c r="E38" s="478" t="s">
        <v>424</v>
      </c>
      <c r="F38" s="479" t="s">
        <v>344</v>
      </c>
      <c r="G38" s="478" t="s">
        <v>425</v>
      </c>
      <c r="H38" s="419" t="s">
        <v>347</v>
      </c>
      <c r="I38" s="419" t="s">
        <v>348</v>
      </c>
      <c r="J38" s="419" t="s">
        <v>349</v>
      </c>
      <c r="K38" s="515" t="s">
        <v>366</v>
      </c>
    </row>
    <row r="39" spans="1:11">
      <c r="A39" s="476"/>
      <c r="B39" s="446">
        <v>5906564131226</v>
      </c>
      <c r="C39" s="463" t="s">
        <v>251</v>
      </c>
      <c r="D39" s="480" t="s">
        <v>427</v>
      </c>
      <c r="E39" s="68">
        <f>VLOOKUP(C39,Całość!B:G,4,0)</f>
        <v>143.09</v>
      </c>
      <c r="F39" s="419">
        <v>23</v>
      </c>
      <c r="G39" s="431">
        <f t="shared" ref="G39:G50" si="0">E39*1.23</f>
        <v>176.00069999999999</v>
      </c>
      <c r="H39" s="419">
        <v>80</v>
      </c>
      <c r="I39" s="419">
        <v>230</v>
      </c>
      <c r="J39" s="419">
        <v>120</v>
      </c>
      <c r="K39" s="515">
        <v>1</v>
      </c>
    </row>
    <row r="40" spans="1:11">
      <c r="A40" s="476"/>
      <c r="B40" s="446">
        <v>5906564131233</v>
      </c>
      <c r="C40" s="463" t="s">
        <v>253</v>
      </c>
      <c r="D40" s="480" t="s">
        <v>428</v>
      </c>
      <c r="E40" s="68">
        <f>VLOOKUP(C40,Całość!B:G,4,0)</f>
        <v>89.43</v>
      </c>
      <c r="F40" s="419">
        <v>23</v>
      </c>
      <c r="G40" s="431">
        <f t="shared" si="0"/>
        <v>109.99890000000001</v>
      </c>
      <c r="H40" s="419">
        <v>80</v>
      </c>
      <c r="I40" s="419">
        <v>230</v>
      </c>
      <c r="J40" s="419">
        <v>120</v>
      </c>
      <c r="K40" s="515">
        <v>1</v>
      </c>
    </row>
    <row r="41" spans="1:11">
      <c r="A41" s="476"/>
      <c r="B41" s="446">
        <v>5906564131899</v>
      </c>
      <c r="C41" s="416" t="s">
        <v>255</v>
      </c>
      <c r="D41" s="480" t="s">
        <v>429</v>
      </c>
      <c r="E41" s="68">
        <f>VLOOKUP(C41,Całość!B:G,4,0)</f>
        <v>2735.77</v>
      </c>
      <c r="F41" s="419">
        <v>23</v>
      </c>
      <c r="G41" s="431">
        <f t="shared" si="0"/>
        <v>3364.9971</v>
      </c>
      <c r="H41" s="419">
        <v>200</v>
      </c>
      <c r="I41" s="419">
        <v>460</v>
      </c>
      <c r="J41" s="419">
        <v>340</v>
      </c>
      <c r="K41" s="515">
        <v>7</v>
      </c>
    </row>
    <row r="42" spans="1:11">
      <c r="A42" s="476"/>
      <c r="B42" s="446">
        <v>5906564131905</v>
      </c>
      <c r="C42" s="416" t="s">
        <v>257</v>
      </c>
      <c r="D42" s="480" t="s">
        <v>430</v>
      </c>
      <c r="E42" s="68">
        <f>VLOOKUP(C42,Całość!B:G,4,0)</f>
        <v>2735.77</v>
      </c>
      <c r="F42" s="419">
        <v>23</v>
      </c>
      <c r="G42" s="431">
        <f t="shared" si="0"/>
        <v>3364.9971</v>
      </c>
      <c r="H42" s="419">
        <v>200</v>
      </c>
      <c r="I42" s="419">
        <v>460</v>
      </c>
      <c r="J42" s="419">
        <v>340</v>
      </c>
      <c r="K42" s="515">
        <v>7</v>
      </c>
    </row>
    <row r="43" spans="1:11">
      <c r="A43" s="476"/>
      <c r="B43" s="446">
        <v>5906564131325</v>
      </c>
      <c r="C43" s="416" t="s">
        <v>259</v>
      </c>
      <c r="D43" s="481" t="s">
        <v>431</v>
      </c>
      <c r="E43" s="68">
        <f>VLOOKUP(C43,Całość!B:G,4,0)</f>
        <v>315.45</v>
      </c>
      <c r="F43" s="419">
        <v>23</v>
      </c>
      <c r="G43" s="431">
        <f t="shared" si="0"/>
        <v>388.00349999999997</v>
      </c>
      <c r="H43" s="419">
        <v>280</v>
      </c>
      <c r="I43" s="419">
        <v>420</v>
      </c>
      <c r="J43" s="419">
        <v>280</v>
      </c>
      <c r="K43" s="515">
        <v>4</v>
      </c>
    </row>
    <row r="44" spans="1:11">
      <c r="A44" s="476"/>
      <c r="B44" s="446">
        <v>5906564131332</v>
      </c>
      <c r="C44" s="416" t="s">
        <v>261</v>
      </c>
      <c r="D44" s="481" t="s">
        <v>432</v>
      </c>
      <c r="E44" s="68">
        <f>VLOOKUP(C44,Całość!B:G,4,0)</f>
        <v>343.09</v>
      </c>
      <c r="F44" s="419">
        <v>23</v>
      </c>
      <c r="G44" s="431">
        <f t="shared" si="0"/>
        <v>422.00069999999994</v>
      </c>
      <c r="H44" s="419">
        <v>300</v>
      </c>
      <c r="I44" s="419">
        <v>450</v>
      </c>
      <c r="J44" s="419">
        <v>300</v>
      </c>
      <c r="K44" s="515">
        <v>6</v>
      </c>
    </row>
    <row r="45" spans="1:11">
      <c r="A45" s="476"/>
      <c r="B45" s="446"/>
      <c r="C45" s="416"/>
      <c r="D45" s="481"/>
      <c r="E45" s="68" t="e">
        <f>VLOOKUP(C45,Całość!B:G,4,0)</f>
        <v>#N/A</v>
      </c>
      <c r="F45" s="419"/>
      <c r="G45" s="431"/>
      <c r="H45" s="419"/>
      <c r="I45" s="419"/>
      <c r="J45" s="419"/>
      <c r="K45" s="515"/>
    </row>
    <row r="46" spans="1:11" ht="19.5">
      <c r="A46" s="476"/>
      <c r="B46" s="462">
        <v>5906564131356</v>
      </c>
      <c r="C46" s="416" t="s">
        <v>265</v>
      </c>
      <c r="D46" s="482" t="s">
        <v>433</v>
      </c>
      <c r="E46" s="68">
        <f>VLOOKUP(C46,Całość!B:G,4,0)</f>
        <v>240.65</v>
      </c>
      <c r="F46" s="419">
        <v>23</v>
      </c>
      <c r="G46" s="431">
        <f t="shared" si="0"/>
        <v>295.99950000000001</v>
      </c>
      <c r="H46" s="419">
        <v>80</v>
      </c>
      <c r="I46" s="419">
        <v>230</v>
      </c>
      <c r="J46" s="419">
        <v>120</v>
      </c>
      <c r="K46" s="515">
        <v>2</v>
      </c>
    </row>
    <row r="47" spans="1:11">
      <c r="A47" s="476"/>
      <c r="B47" s="446">
        <v>5900986250190</v>
      </c>
      <c r="C47" s="416" t="s">
        <v>267</v>
      </c>
      <c r="D47" s="481" t="s">
        <v>434</v>
      </c>
      <c r="E47" s="68">
        <f>VLOOKUP(C47,Całość!B:G,4,0)</f>
        <v>710.57</v>
      </c>
      <c r="F47" s="419">
        <v>23</v>
      </c>
      <c r="G47" s="431">
        <f t="shared" si="0"/>
        <v>874.00110000000006</v>
      </c>
      <c r="H47" s="419">
        <v>370</v>
      </c>
      <c r="I47" s="419">
        <v>270</v>
      </c>
      <c r="J47" s="419">
        <v>240</v>
      </c>
      <c r="K47" s="515">
        <v>21</v>
      </c>
    </row>
    <row r="48" spans="1:11" ht="22.5">
      <c r="A48" s="476"/>
      <c r="B48" s="446">
        <v>5906564131929</v>
      </c>
      <c r="C48" s="463" t="s">
        <v>269</v>
      </c>
      <c r="D48" s="483" t="s">
        <v>270</v>
      </c>
      <c r="E48" s="68">
        <f>VLOOKUP(C48,Całość!B:G,4,0)</f>
        <v>682.11</v>
      </c>
      <c r="F48" s="419">
        <v>23</v>
      </c>
      <c r="G48" s="431">
        <f t="shared" si="0"/>
        <v>838.99530000000004</v>
      </c>
      <c r="H48" s="419">
        <v>210</v>
      </c>
      <c r="I48" s="419">
        <v>220</v>
      </c>
      <c r="J48" s="419">
        <v>190</v>
      </c>
      <c r="K48" s="515">
        <v>2</v>
      </c>
    </row>
    <row r="49" spans="1:11" ht="29.25">
      <c r="A49" s="476"/>
      <c r="B49" s="446">
        <v>5906564131516</v>
      </c>
      <c r="C49" s="416" t="s">
        <v>271</v>
      </c>
      <c r="D49" s="484" t="s">
        <v>435</v>
      </c>
      <c r="E49" s="68">
        <f>VLOOKUP(C49,Całość!B:G,4,0)</f>
        <v>55.29</v>
      </c>
      <c r="F49" s="419">
        <v>23</v>
      </c>
      <c r="G49" s="431">
        <f t="shared" si="0"/>
        <v>68.006699999999995</v>
      </c>
      <c r="H49" s="419">
        <v>80</v>
      </c>
      <c r="I49" s="419">
        <v>230</v>
      </c>
      <c r="J49" s="419">
        <v>120</v>
      </c>
      <c r="K49" s="515">
        <v>2</v>
      </c>
    </row>
    <row r="50" spans="1:11" ht="29.25">
      <c r="A50" s="433"/>
      <c r="B50" s="446">
        <v>5906564131523</v>
      </c>
      <c r="C50" s="416" t="s">
        <v>273</v>
      </c>
      <c r="D50" s="484" t="s">
        <v>436</v>
      </c>
      <c r="E50" s="68">
        <f>VLOOKUP(C50,Całość!B:G,4,0)</f>
        <v>55.29</v>
      </c>
      <c r="F50" s="419">
        <v>23</v>
      </c>
      <c r="G50" s="431">
        <f t="shared" si="0"/>
        <v>68.006699999999995</v>
      </c>
      <c r="H50" s="419">
        <v>130</v>
      </c>
      <c r="I50" s="419">
        <v>540</v>
      </c>
      <c r="J50" s="419">
        <v>130</v>
      </c>
      <c r="K50" s="515">
        <v>2</v>
      </c>
    </row>
    <row r="51" spans="1:11">
      <c r="K51" s="522"/>
    </row>
    <row r="52" spans="1:11">
      <c r="K52" s="522"/>
    </row>
    <row r="53" spans="1:11">
      <c r="K53" s="522"/>
    </row>
    <row r="54" spans="1:11">
      <c r="K54" s="522"/>
    </row>
    <row r="55" spans="1:11">
      <c r="K55" s="522"/>
    </row>
    <row r="56" spans="1:11">
      <c r="K56" s="522"/>
    </row>
    <row r="57" spans="1:11">
      <c r="K57" s="522"/>
    </row>
    <row r="58" spans="1:11">
      <c r="K58" s="522"/>
    </row>
    <row r="59" spans="1:11">
      <c r="K59" s="522"/>
    </row>
    <row r="60" spans="1:11">
      <c r="K60" s="522"/>
    </row>
    <row r="61" spans="1:11">
      <c r="K61" s="522"/>
    </row>
    <row r="62" spans="1:11">
      <c r="K62" s="522"/>
    </row>
    <row r="63" spans="1:11">
      <c r="K63" s="52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E3" sqref="E3"/>
    </sheetView>
  </sheetViews>
  <sheetFormatPr defaultRowHeight="11.25"/>
  <cols>
    <col min="1" max="1" width="12.85546875" style="228" customWidth="1"/>
    <col min="2" max="2" width="13.140625" style="228" customWidth="1"/>
    <col min="3" max="3" width="21.7109375" style="228" customWidth="1"/>
    <col min="4" max="4" width="37.42578125" style="228" bestFit="1" customWidth="1"/>
    <col min="5" max="5" width="11.42578125" style="228" customWidth="1"/>
    <col min="6" max="6" width="4.140625" style="228" customWidth="1"/>
    <col min="7" max="8" width="11.5703125" style="228" customWidth="1"/>
    <col min="9" max="9" width="11" style="505" bestFit="1" customWidth="1"/>
    <col min="10" max="10" width="12.85546875" style="505" bestFit="1" customWidth="1"/>
    <col min="11" max="11" width="12.7109375" style="505" bestFit="1" customWidth="1"/>
    <col min="12" max="12" width="9.42578125" style="505" bestFit="1" customWidth="1"/>
    <col min="13" max="13" width="10.42578125" style="505" bestFit="1" customWidth="1"/>
    <col min="14" max="16384" width="9.140625" style="228"/>
  </cols>
  <sheetData>
    <row r="1" spans="1:13" s="259" customFormat="1" ht="15.75">
      <c r="A1" s="349" t="s">
        <v>247</v>
      </c>
      <c r="B1" s="350"/>
      <c r="C1" s="350"/>
      <c r="D1" s="350"/>
      <c r="E1" s="350"/>
      <c r="F1" s="350"/>
      <c r="G1" s="350"/>
      <c r="H1" s="351"/>
      <c r="I1" s="502"/>
      <c r="J1" s="502"/>
      <c r="K1" s="502"/>
      <c r="L1" s="502"/>
      <c r="M1" s="502"/>
    </row>
    <row r="2" spans="1:13">
      <c r="A2" s="23"/>
      <c r="B2" s="9" t="s">
        <v>1</v>
      </c>
      <c r="C2" s="187" t="s">
        <v>2</v>
      </c>
      <c r="D2" s="14" t="s">
        <v>4</v>
      </c>
      <c r="E2" s="14" t="s">
        <v>5</v>
      </c>
      <c r="F2" s="71" t="s">
        <v>344</v>
      </c>
      <c r="G2" s="14" t="s">
        <v>6</v>
      </c>
      <c r="H2" s="14" t="s">
        <v>346</v>
      </c>
      <c r="I2" s="71" t="s">
        <v>347</v>
      </c>
      <c r="J2" s="71" t="s">
        <v>384</v>
      </c>
      <c r="K2" s="71" t="s">
        <v>349</v>
      </c>
      <c r="L2" s="71" t="s">
        <v>366</v>
      </c>
      <c r="M2" s="71" t="s">
        <v>351</v>
      </c>
    </row>
    <row r="3" spans="1:13" ht="51.75" customHeight="1">
      <c r="A3" s="353"/>
      <c r="B3" s="170">
        <v>5906564220142</v>
      </c>
      <c r="C3" s="10" t="s">
        <v>248</v>
      </c>
      <c r="D3" s="352" t="s">
        <v>249</v>
      </c>
      <c r="E3" s="14">
        <f>VLOOKUP(C3,Całość!B:G,4,0)</f>
        <v>11117.07</v>
      </c>
      <c r="F3" s="71">
        <v>22</v>
      </c>
      <c r="G3" s="13">
        <f>E3*1.23</f>
        <v>13673.9961</v>
      </c>
      <c r="H3" s="13" t="s">
        <v>422</v>
      </c>
      <c r="I3" s="71">
        <v>190</v>
      </c>
      <c r="J3" s="71">
        <v>800</v>
      </c>
      <c r="K3" s="71">
        <v>800</v>
      </c>
      <c r="L3" s="71">
        <v>190</v>
      </c>
      <c r="M3" s="7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D14" sqref="D14"/>
    </sheetView>
  </sheetViews>
  <sheetFormatPr defaultRowHeight="11.25"/>
  <cols>
    <col min="1" max="2" width="12.85546875" style="109" customWidth="1"/>
    <col min="3" max="3" width="25.140625" style="76" customWidth="1"/>
    <col min="4" max="4" width="25.85546875" style="51" customWidth="1"/>
    <col min="5" max="5" width="11.42578125" style="51" customWidth="1"/>
    <col min="6" max="6" width="4.140625" style="54" customWidth="1"/>
    <col min="7" max="7" width="11.5703125" style="51" customWidth="1"/>
    <col min="8" max="8" width="11" style="54" bestFit="1" customWidth="1"/>
    <col min="9" max="9" width="12.85546875" style="54" bestFit="1" customWidth="1"/>
    <col min="10" max="10" width="12.7109375" style="54" bestFit="1" customWidth="1"/>
    <col min="11" max="11" width="9.42578125" style="54" bestFit="1" customWidth="1"/>
    <col min="12" max="12" width="10" style="54" customWidth="1"/>
    <col min="13" max="16384" width="9.140625" style="76"/>
  </cols>
  <sheetData>
    <row r="1" spans="1:12" s="63" customFormat="1" ht="15.75">
      <c r="A1" s="257" t="s">
        <v>332</v>
      </c>
      <c r="B1" s="328"/>
      <c r="C1" s="258"/>
      <c r="D1" s="258"/>
      <c r="E1" s="258"/>
      <c r="F1" s="258"/>
      <c r="G1" s="258"/>
      <c r="H1" s="502"/>
      <c r="I1" s="502"/>
      <c r="J1" s="502"/>
      <c r="K1" s="502"/>
      <c r="L1" s="502"/>
    </row>
    <row r="2" spans="1:12" ht="17.25" customHeight="1">
      <c r="A2" s="262"/>
      <c r="B2" s="106" t="s">
        <v>1</v>
      </c>
      <c r="C2" s="67" t="s">
        <v>2</v>
      </c>
      <c r="D2" s="68" t="s">
        <v>4</v>
      </c>
      <c r="E2" s="68" t="s">
        <v>5</v>
      </c>
      <c r="F2" s="85" t="s">
        <v>344</v>
      </c>
      <c r="G2" s="68" t="s">
        <v>6</v>
      </c>
      <c r="H2" s="71" t="s">
        <v>347</v>
      </c>
      <c r="I2" s="71" t="s">
        <v>348</v>
      </c>
      <c r="J2" s="71" t="s">
        <v>349</v>
      </c>
      <c r="K2" s="71" t="s">
        <v>366</v>
      </c>
      <c r="L2" s="71" t="s">
        <v>351</v>
      </c>
    </row>
    <row r="3" spans="1:12" ht="17.25" customHeight="1">
      <c r="A3" s="262"/>
      <c r="B3" s="181">
        <v>5906564134081</v>
      </c>
      <c r="C3" s="329" t="s">
        <v>334</v>
      </c>
      <c r="D3" s="196" t="s">
        <v>472</v>
      </c>
      <c r="E3" s="68">
        <f>VLOOKUP(C3,Całość!B:G,4,0)</f>
        <v>101.63</v>
      </c>
      <c r="F3" s="85">
        <v>23</v>
      </c>
      <c r="G3" s="490">
        <f>E3*1.23</f>
        <v>125.00489999999999</v>
      </c>
      <c r="H3" s="503">
        <v>10</v>
      </c>
      <c r="I3" s="503" t="s">
        <v>543</v>
      </c>
      <c r="J3" s="503" t="s">
        <v>544</v>
      </c>
      <c r="K3" s="503" t="s">
        <v>545</v>
      </c>
      <c r="L3" s="504"/>
    </row>
    <row r="4" spans="1:12" ht="17.25" customHeight="1">
      <c r="A4" s="262"/>
      <c r="B4" s="181">
        <v>5906564134098</v>
      </c>
      <c r="C4" s="329" t="s">
        <v>337</v>
      </c>
      <c r="D4" s="196" t="s">
        <v>473</v>
      </c>
      <c r="E4" s="68">
        <f>VLOOKUP(C4,Całość!B:G,4,0)</f>
        <v>135.77000000000001</v>
      </c>
      <c r="F4" s="85">
        <v>23</v>
      </c>
      <c r="G4" s="490">
        <f>E4*1.23</f>
        <v>166.99710000000002</v>
      </c>
      <c r="H4" s="503">
        <v>10</v>
      </c>
      <c r="I4" s="503" t="s">
        <v>543</v>
      </c>
      <c r="J4" s="503" t="s">
        <v>544</v>
      </c>
      <c r="K4" s="503" t="s">
        <v>546</v>
      </c>
      <c r="L4" s="504"/>
    </row>
    <row r="5" spans="1:12" ht="17.25" customHeight="1">
      <c r="A5" s="264"/>
      <c r="B5" s="181">
        <v>5906564134104</v>
      </c>
      <c r="C5" s="329" t="s">
        <v>340</v>
      </c>
      <c r="D5" s="196" t="s">
        <v>474</v>
      </c>
      <c r="E5" s="68">
        <f>VLOOKUP(C5,Całość!B:G,4,0)</f>
        <v>277.24</v>
      </c>
      <c r="F5" s="85">
        <v>23</v>
      </c>
      <c r="G5" s="490">
        <f>E5*1.23</f>
        <v>341.0052</v>
      </c>
      <c r="H5" s="503">
        <v>17.5</v>
      </c>
      <c r="I5" s="503" t="s">
        <v>547</v>
      </c>
      <c r="J5" s="503" t="s">
        <v>548</v>
      </c>
      <c r="K5" s="503" t="s">
        <v>549</v>
      </c>
      <c r="L5" s="50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Całość</vt:lpstr>
      <vt:lpstr>Podgrzewacze przepływowe</vt:lpstr>
      <vt:lpstr>Ogrzewacze pojemnościowe</vt:lpstr>
      <vt:lpstr>Zasobniki i wymienniki cwu</vt:lpstr>
      <vt:lpstr>Elektr.kotły co</vt:lpstr>
      <vt:lpstr>Kolektory słoneczne</vt:lpstr>
      <vt:lpstr>Pompy ciepła</vt:lpstr>
      <vt:lpstr>Magnetyzery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Michalski</dc:creator>
  <cp:lastModifiedBy>Dariusz Michalski</cp:lastModifiedBy>
  <cp:lastPrinted>2021-03-05T14:28:23Z</cp:lastPrinted>
  <dcterms:created xsi:type="dcterms:W3CDTF">2021-02-08T10:18:33Z</dcterms:created>
  <dcterms:modified xsi:type="dcterms:W3CDTF">2022-04-04T14:38:32Z</dcterms:modified>
</cp:coreProperties>
</file>