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Data05\produkty\Ceníky\Alcaplast\2022\Pobočky\PL\01-2022 staré ceny\"/>
    </mc:Choice>
  </mc:AlternateContent>
  <xr:revisionPtr revIDLastSave="0" documentId="13_ncr:1_{F5C8B32F-A1AC-4B10-8043-620E243367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-2022" sheetId="1" r:id="rId1"/>
    <sheet name="Slevy" sheetId="2" r:id="rId2"/>
    <sheet name="%Zdražení" sheetId="4" r:id="rId3"/>
  </sheets>
  <definedNames>
    <definedName name="_xlnm._FilterDatabase" localSheetId="2" hidden="1">'%Zdražení'!$A$1:$C$1</definedName>
    <definedName name="_xlnm._FilterDatabase" localSheetId="0" hidden="1">'03-2022'!$B$2:$O$1640</definedName>
    <definedName name="_xlnm.Print_Titles" localSheetId="0">'03-2022'!$2:$2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62" i="1" l="1"/>
  <c r="J663" i="1"/>
  <c r="J664" i="1"/>
  <c r="J665" i="1"/>
  <c r="J6" i="1" l="1"/>
  <c r="J165" i="1"/>
  <c r="J242" i="1"/>
  <c r="J243" i="1"/>
  <c r="J259" i="1"/>
  <c r="J1251" i="1"/>
  <c r="J5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1" i="1"/>
  <c r="J202" i="1"/>
  <c r="J203" i="1"/>
  <c r="J204" i="1"/>
  <c r="J205" i="1"/>
  <c r="J206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7" i="1"/>
  <c r="J238" i="1"/>
  <c r="J239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8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3" i="1"/>
  <c r="J305" i="1"/>
  <c r="J306" i="1"/>
  <c r="J307" i="1"/>
  <c r="J308" i="1"/>
  <c r="J310" i="1"/>
  <c r="J311" i="1"/>
  <c r="J312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39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6" i="1"/>
  <c r="J667" i="1"/>
  <c r="J668" i="1"/>
  <c r="J669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5" i="1"/>
  <c r="J1026" i="1"/>
  <c r="J1027" i="1"/>
  <c r="J1028" i="1"/>
  <c r="J1029" i="1"/>
  <c r="J1030" i="1"/>
  <c r="J1031" i="1"/>
  <c r="J1032" i="1"/>
  <c r="J1033" i="1"/>
  <c r="J1034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7" i="1"/>
  <c r="J1138" i="1"/>
  <c r="J1139" i="1"/>
  <c r="J1140" i="1"/>
  <c r="J1141" i="1"/>
  <c r="J1142" i="1"/>
  <c r="J1143" i="1"/>
  <c r="J1144" i="1"/>
  <c r="J1146" i="1"/>
  <c r="J1147" i="1"/>
  <c r="J1148" i="1"/>
  <c r="J1149" i="1"/>
  <c r="J1152" i="1"/>
  <c r="J1153" i="1"/>
  <c r="J1154" i="1"/>
  <c r="J1156" i="1"/>
  <c r="J1157" i="1"/>
  <c r="J1158" i="1"/>
  <c r="J1159" i="1"/>
  <c r="J1160" i="1"/>
  <c r="J1161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7" i="1"/>
  <c r="J1188" i="1"/>
  <c r="J1189" i="1"/>
  <c r="J1190" i="1"/>
  <c r="J1191" i="1"/>
  <c r="J1192" i="1"/>
  <c r="J1193" i="1"/>
  <c r="J1194" i="1"/>
  <c r="J1195" i="1"/>
  <c r="J1196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9" i="1"/>
  <c r="J1220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5" i="1"/>
  <c r="J1556" i="1"/>
  <c r="J1557" i="1"/>
  <c r="J1558" i="1"/>
  <c r="J1559" i="1"/>
  <c r="J1560" i="1"/>
  <c r="J1561" i="1"/>
  <c r="J1562" i="1"/>
  <c r="J1563" i="1"/>
  <c r="J1565" i="1"/>
  <c r="J1566" i="1"/>
  <c r="J1567" i="1"/>
  <c r="J1568" i="1"/>
  <c r="J1569" i="1"/>
  <c r="J1570" i="1"/>
  <c r="J1571" i="1"/>
  <c r="J1572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2" i="1"/>
  <c r="J1603" i="1"/>
  <c r="J1604" i="1"/>
  <c r="J1605" i="1"/>
  <c r="J1608" i="1"/>
  <c r="J1609" i="1"/>
  <c r="J1610" i="1"/>
  <c r="J1611" i="1"/>
  <c r="J1612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30" i="1"/>
  <c r="J1631" i="1"/>
  <c r="J1632" i="1"/>
  <c r="J1633" i="1"/>
  <c r="J1635" i="1"/>
  <c r="J1636" i="1"/>
  <c r="J1637" i="1"/>
  <c r="J1638" i="1"/>
  <c r="J1639" i="1"/>
  <c r="J7" i="1" l="1"/>
  <c r="C6" i="2" l="1"/>
  <c r="C5" i="2"/>
  <c r="C4" i="2"/>
  <c r="C1656" i="1"/>
  <c r="C1654" i="1"/>
  <c r="C1652" i="1"/>
  <c r="C1650" i="1"/>
  <c r="C1648" i="1"/>
  <c r="C1646" i="1"/>
  <c r="C1644" i="1"/>
  <c r="F664" i="1" l="1"/>
  <c r="G664" i="1" s="1"/>
  <c r="F663" i="1"/>
  <c r="G663" i="1" s="1"/>
  <c r="F662" i="1"/>
  <c r="G662" i="1" s="1"/>
  <c r="F665" i="1"/>
  <c r="G665" i="1" s="1"/>
  <c r="F40" i="1"/>
  <c r="G40" i="1" s="1"/>
  <c r="F46" i="1"/>
  <c r="G46" i="1" s="1"/>
  <c r="F38" i="1"/>
  <c r="G38" i="1" s="1"/>
  <c r="F42" i="1"/>
  <c r="G42" i="1" s="1"/>
  <c r="F39" i="1"/>
  <c r="G39" i="1" s="1"/>
  <c r="F44" i="1"/>
  <c r="G44" i="1" s="1"/>
  <c r="F1389" i="1"/>
  <c r="G1389" i="1" s="1"/>
  <c r="F45" i="1"/>
  <c r="G45" i="1" s="1"/>
  <c r="F41" i="1"/>
  <c r="G41" i="1" s="1"/>
  <c r="F1185" i="1"/>
  <c r="G1185" i="1" s="1"/>
  <c r="F33" i="1"/>
  <c r="G33" i="1" s="1"/>
  <c r="F37" i="1"/>
  <c r="G37" i="1" s="1"/>
  <c r="F49" i="1"/>
  <c r="G49" i="1" s="1"/>
  <c r="F53" i="1"/>
  <c r="G53" i="1" s="1"/>
  <c r="F57" i="1"/>
  <c r="G57" i="1" s="1"/>
  <c r="F61" i="1"/>
  <c r="G61" i="1" s="1"/>
  <c r="F65" i="1"/>
  <c r="G65" i="1" s="1"/>
  <c r="F69" i="1"/>
  <c r="G69" i="1" s="1"/>
  <c r="F73" i="1"/>
  <c r="G73" i="1" s="1"/>
  <c r="F81" i="1"/>
  <c r="G81" i="1" s="1"/>
  <c r="F85" i="1"/>
  <c r="G85" i="1" s="1"/>
  <c r="F89" i="1"/>
  <c r="G89" i="1" s="1"/>
  <c r="F92" i="1"/>
  <c r="G92" i="1" s="1"/>
  <c r="F36" i="1"/>
  <c r="G36" i="1" s="1"/>
  <c r="F56" i="1"/>
  <c r="G56" i="1" s="1"/>
  <c r="F60" i="1"/>
  <c r="G60" i="1" s="1"/>
  <c r="F64" i="1"/>
  <c r="G64" i="1" s="1"/>
  <c r="F68" i="1"/>
  <c r="G68" i="1" s="1"/>
  <c r="F72" i="1"/>
  <c r="G72" i="1" s="1"/>
  <c r="F76" i="1"/>
  <c r="G76" i="1" s="1"/>
  <c r="F80" i="1"/>
  <c r="G80" i="1" s="1"/>
  <c r="F84" i="1"/>
  <c r="G84" i="1" s="1"/>
  <c r="F88" i="1"/>
  <c r="G88" i="1" s="1"/>
  <c r="F35" i="1"/>
  <c r="G35" i="1" s="1"/>
  <c r="F43" i="1"/>
  <c r="G43" i="1" s="1"/>
  <c r="F47" i="1"/>
  <c r="G47" i="1" s="1"/>
  <c r="F51" i="1"/>
  <c r="G51" i="1" s="1"/>
  <c r="F55" i="1"/>
  <c r="G55" i="1" s="1"/>
  <c r="F59" i="1"/>
  <c r="G59" i="1" s="1"/>
  <c r="F63" i="1"/>
  <c r="G63" i="1" s="1"/>
  <c r="F67" i="1"/>
  <c r="G67" i="1" s="1"/>
  <c r="F71" i="1"/>
  <c r="G71" i="1" s="1"/>
  <c r="F75" i="1"/>
  <c r="G75" i="1" s="1"/>
  <c r="F79" i="1"/>
  <c r="G79" i="1" s="1"/>
  <c r="F83" i="1"/>
  <c r="G83" i="1" s="1"/>
  <c r="F87" i="1"/>
  <c r="G87" i="1" s="1"/>
  <c r="F91" i="1"/>
  <c r="G91" i="1" s="1"/>
  <c r="F94" i="1"/>
  <c r="G94" i="1" s="1"/>
  <c r="F98" i="1"/>
  <c r="G98" i="1" s="1"/>
  <c r="F102" i="1"/>
  <c r="G102" i="1" s="1"/>
  <c r="F105" i="1"/>
  <c r="G105" i="1" s="1"/>
  <c r="F109" i="1"/>
  <c r="G109" i="1" s="1"/>
  <c r="F113" i="1"/>
  <c r="G113" i="1" s="1"/>
  <c r="F117" i="1"/>
  <c r="G117" i="1" s="1"/>
  <c r="F121" i="1"/>
  <c r="G121" i="1" s="1"/>
  <c r="F125" i="1"/>
  <c r="G125" i="1" s="1"/>
  <c r="F129" i="1"/>
  <c r="G129" i="1" s="1"/>
  <c r="F133" i="1"/>
  <c r="G133" i="1" s="1"/>
  <c r="F137" i="1"/>
  <c r="G137" i="1" s="1"/>
  <c r="F141" i="1"/>
  <c r="G141" i="1" s="1"/>
  <c r="F34" i="1"/>
  <c r="G34" i="1" s="1"/>
  <c r="F50" i="1"/>
  <c r="G50" i="1" s="1"/>
  <c r="F54" i="1"/>
  <c r="G54" i="1" s="1"/>
  <c r="F62" i="1"/>
  <c r="G62" i="1" s="1"/>
  <c r="F66" i="1"/>
  <c r="G66" i="1" s="1"/>
  <c r="F70" i="1"/>
  <c r="G70" i="1" s="1"/>
  <c r="F74" i="1"/>
  <c r="G74" i="1" s="1"/>
  <c r="F78" i="1"/>
  <c r="G78" i="1" s="1"/>
  <c r="F82" i="1"/>
  <c r="G82" i="1" s="1"/>
  <c r="F90" i="1"/>
  <c r="G90" i="1" s="1"/>
  <c r="F93" i="1"/>
  <c r="G93" i="1" s="1"/>
  <c r="F95" i="1"/>
  <c r="G95" i="1" s="1"/>
  <c r="F97" i="1"/>
  <c r="G97" i="1" s="1"/>
  <c r="F104" i="1"/>
  <c r="G104" i="1" s="1"/>
  <c r="F110" i="1"/>
  <c r="G110" i="1" s="1"/>
  <c r="F119" i="1"/>
  <c r="G119" i="1" s="1"/>
  <c r="F126" i="1"/>
  <c r="G126" i="1" s="1"/>
  <c r="F128" i="1"/>
  <c r="G128" i="1" s="1"/>
  <c r="F135" i="1"/>
  <c r="G135" i="1" s="1"/>
  <c r="F142" i="1"/>
  <c r="G142" i="1" s="1"/>
  <c r="F144" i="1"/>
  <c r="G144" i="1" s="1"/>
  <c r="F148" i="1"/>
  <c r="G148" i="1" s="1"/>
  <c r="F152" i="1"/>
  <c r="G152" i="1" s="1"/>
  <c r="F156" i="1"/>
  <c r="G156" i="1" s="1"/>
  <c r="F160" i="1"/>
  <c r="G160" i="1" s="1"/>
  <c r="F168" i="1"/>
  <c r="G168" i="1" s="1"/>
  <c r="F172" i="1"/>
  <c r="G172" i="1" s="1"/>
  <c r="F176" i="1"/>
  <c r="G176" i="1" s="1"/>
  <c r="F180" i="1"/>
  <c r="G180" i="1" s="1"/>
  <c r="F184" i="1"/>
  <c r="G184" i="1" s="1"/>
  <c r="F188" i="1"/>
  <c r="G188" i="1" s="1"/>
  <c r="F192" i="1"/>
  <c r="G192" i="1" s="1"/>
  <c r="F99" i="1"/>
  <c r="G99" i="1" s="1"/>
  <c r="F101" i="1"/>
  <c r="G101" i="1" s="1"/>
  <c r="F107" i="1"/>
  <c r="G107" i="1" s="1"/>
  <c r="F114" i="1"/>
  <c r="G114" i="1" s="1"/>
  <c r="F116" i="1"/>
  <c r="G116" i="1" s="1"/>
  <c r="F123" i="1"/>
  <c r="G123" i="1" s="1"/>
  <c r="F130" i="1"/>
  <c r="G130" i="1" s="1"/>
  <c r="F132" i="1"/>
  <c r="G132" i="1" s="1"/>
  <c r="F139" i="1"/>
  <c r="G139" i="1" s="1"/>
  <c r="F147" i="1"/>
  <c r="G147" i="1" s="1"/>
  <c r="F151" i="1"/>
  <c r="G151" i="1" s="1"/>
  <c r="F155" i="1"/>
  <c r="G155" i="1" s="1"/>
  <c r="F159" i="1"/>
  <c r="G159" i="1" s="1"/>
  <c r="F163" i="1"/>
  <c r="G163" i="1" s="1"/>
  <c r="F167" i="1"/>
  <c r="G167" i="1" s="1"/>
  <c r="F171" i="1"/>
  <c r="G171" i="1" s="1"/>
  <c r="F175" i="1"/>
  <c r="G175" i="1" s="1"/>
  <c r="F179" i="1"/>
  <c r="G179" i="1" s="1"/>
  <c r="F183" i="1"/>
  <c r="G183" i="1" s="1"/>
  <c r="F187" i="1"/>
  <c r="G187" i="1" s="1"/>
  <c r="F191" i="1"/>
  <c r="G191" i="1" s="1"/>
  <c r="F194" i="1"/>
  <c r="G194" i="1" s="1"/>
  <c r="F198" i="1"/>
  <c r="G198" i="1" s="1"/>
  <c r="F202" i="1"/>
  <c r="G202" i="1" s="1"/>
  <c r="F206" i="1"/>
  <c r="G206" i="1" s="1"/>
  <c r="F210" i="1"/>
  <c r="G210" i="1" s="1"/>
  <c r="F214" i="1"/>
  <c r="G214" i="1" s="1"/>
  <c r="F96" i="1"/>
  <c r="G96" i="1" s="1"/>
  <c r="F103" i="1"/>
  <c r="G103" i="1" s="1"/>
  <c r="F118" i="1"/>
  <c r="G118" i="1" s="1"/>
  <c r="F120" i="1"/>
  <c r="G120" i="1" s="1"/>
  <c r="F127" i="1"/>
  <c r="G127" i="1" s="1"/>
  <c r="F134" i="1"/>
  <c r="G134" i="1" s="1"/>
  <c r="F136" i="1"/>
  <c r="G136" i="1" s="1"/>
  <c r="F143" i="1"/>
  <c r="G143" i="1" s="1"/>
  <c r="F146" i="1"/>
  <c r="G146" i="1" s="1"/>
  <c r="F150" i="1"/>
  <c r="G150" i="1" s="1"/>
  <c r="F154" i="1"/>
  <c r="G154" i="1" s="1"/>
  <c r="F158" i="1"/>
  <c r="G158" i="1" s="1"/>
  <c r="F162" i="1"/>
  <c r="G162" i="1" s="1"/>
  <c r="F170" i="1"/>
  <c r="G170" i="1" s="1"/>
  <c r="F174" i="1"/>
  <c r="G174" i="1" s="1"/>
  <c r="F178" i="1"/>
  <c r="G178" i="1" s="1"/>
  <c r="F100" i="1"/>
  <c r="G100" i="1" s="1"/>
  <c r="F106" i="1"/>
  <c r="G106" i="1" s="1"/>
  <c r="F108" i="1"/>
  <c r="G108" i="1" s="1"/>
  <c r="F115" i="1"/>
  <c r="G115" i="1" s="1"/>
  <c r="F122" i="1"/>
  <c r="G122" i="1" s="1"/>
  <c r="F124" i="1"/>
  <c r="G124" i="1" s="1"/>
  <c r="F138" i="1"/>
  <c r="G138" i="1" s="1"/>
  <c r="F140" i="1"/>
  <c r="G140" i="1" s="1"/>
  <c r="F145" i="1"/>
  <c r="G145" i="1" s="1"/>
  <c r="F149" i="1"/>
  <c r="G149" i="1" s="1"/>
  <c r="F153" i="1"/>
  <c r="G153" i="1" s="1"/>
  <c r="F157" i="1"/>
  <c r="G157" i="1" s="1"/>
  <c r="F161" i="1"/>
  <c r="G161" i="1" s="1"/>
  <c r="F165" i="1"/>
  <c r="G165" i="1" s="1"/>
  <c r="F169" i="1"/>
  <c r="G169" i="1" s="1"/>
  <c r="F173" i="1"/>
  <c r="G173" i="1" s="1"/>
  <c r="F177" i="1"/>
  <c r="G177" i="1" s="1"/>
  <c r="F181" i="1"/>
  <c r="G181" i="1" s="1"/>
  <c r="F185" i="1"/>
  <c r="G185" i="1" s="1"/>
  <c r="F189" i="1"/>
  <c r="G189" i="1" s="1"/>
  <c r="F193" i="1"/>
  <c r="G193" i="1" s="1"/>
  <c r="F196" i="1"/>
  <c r="G196" i="1" s="1"/>
  <c r="F204" i="1"/>
  <c r="G204" i="1" s="1"/>
  <c r="F208" i="1"/>
  <c r="G208" i="1" s="1"/>
  <c r="F216" i="1"/>
  <c r="G216" i="1" s="1"/>
  <c r="F182" i="1"/>
  <c r="G182" i="1" s="1"/>
  <c r="F197" i="1"/>
  <c r="G197" i="1" s="1"/>
  <c r="F217" i="1"/>
  <c r="G217" i="1" s="1"/>
  <c r="F221" i="1"/>
  <c r="G221" i="1" s="1"/>
  <c r="F225" i="1"/>
  <c r="G225" i="1" s="1"/>
  <c r="F229" i="1"/>
  <c r="G229" i="1" s="1"/>
  <c r="F233" i="1"/>
  <c r="G233" i="1" s="1"/>
  <c r="F237" i="1"/>
  <c r="G237" i="1" s="1"/>
  <c r="F245" i="1"/>
  <c r="G245" i="1" s="1"/>
  <c r="F249" i="1"/>
  <c r="G249" i="1" s="1"/>
  <c r="F253" i="1"/>
  <c r="G253" i="1" s="1"/>
  <c r="F261" i="1"/>
  <c r="G261" i="1" s="1"/>
  <c r="F265" i="1"/>
  <c r="G265" i="1" s="1"/>
  <c r="F269" i="1"/>
  <c r="G269" i="1" s="1"/>
  <c r="F273" i="1"/>
  <c r="G273" i="1" s="1"/>
  <c r="F281" i="1"/>
  <c r="G281" i="1" s="1"/>
  <c r="F285" i="1"/>
  <c r="G285" i="1" s="1"/>
  <c r="F289" i="1"/>
  <c r="G289" i="1" s="1"/>
  <c r="F293" i="1"/>
  <c r="G293" i="1" s="1"/>
  <c r="F297" i="1"/>
  <c r="G297" i="1" s="1"/>
  <c r="F305" i="1"/>
  <c r="G305" i="1" s="1"/>
  <c r="F311" i="1"/>
  <c r="G311" i="1" s="1"/>
  <c r="F315" i="1"/>
  <c r="G315" i="1" s="1"/>
  <c r="F319" i="1"/>
  <c r="G319" i="1" s="1"/>
  <c r="F190" i="1"/>
  <c r="G190" i="1" s="1"/>
  <c r="F203" i="1"/>
  <c r="G203" i="1" s="1"/>
  <c r="F211" i="1"/>
  <c r="G211" i="1" s="1"/>
  <c r="F213" i="1"/>
  <c r="G213" i="1" s="1"/>
  <c r="F219" i="1"/>
  <c r="G219" i="1" s="1"/>
  <c r="F223" i="1"/>
  <c r="G223" i="1" s="1"/>
  <c r="F227" i="1"/>
  <c r="G227" i="1" s="1"/>
  <c r="F231" i="1"/>
  <c r="G231" i="1" s="1"/>
  <c r="F235" i="1"/>
  <c r="G235" i="1" s="1"/>
  <c r="F239" i="1"/>
  <c r="G239" i="1" s="1"/>
  <c r="F243" i="1"/>
  <c r="G243" i="1" s="1"/>
  <c r="F247" i="1"/>
  <c r="G247" i="1" s="1"/>
  <c r="F251" i="1"/>
  <c r="G251" i="1" s="1"/>
  <c r="F255" i="1"/>
  <c r="G255" i="1" s="1"/>
  <c r="F259" i="1"/>
  <c r="G259" i="1" s="1"/>
  <c r="F263" i="1"/>
  <c r="G263" i="1" s="1"/>
  <c r="F267" i="1"/>
  <c r="G267" i="1" s="1"/>
  <c r="F271" i="1"/>
  <c r="G271" i="1" s="1"/>
  <c r="F275" i="1"/>
  <c r="G275" i="1" s="1"/>
  <c r="F279" i="1"/>
  <c r="G279" i="1" s="1"/>
  <c r="F283" i="1"/>
  <c r="G283" i="1" s="1"/>
  <c r="F287" i="1"/>
  <c r="G287" i="1" s="1"/>
  <c r="F291" i="1"/>
  <c r="G291" i="1" s="1"/>
  <c r="F295" i="1"/>
  <c r="G295" i="1" s="1"/>
  <c r="F299" i="1"/>
  <c r="G299" i="1" s="1"/>
  <c r="F303" i="1"/>
  <c r="G303" i="1" s="1"/>
  <c r="F186" i="1"/>
  <c r="G186" i="1" s="1"/>
  <c r="F199" i="1"/>
  <c r="G199" i="1" s="1"/>
  <c r="F201" i="1"/>
  <c r="G201" i="1" s="1"/>
  <c r="F209" i="1"/>
  <c r="G209" i="1" s="1"/>
  <c r="F218" i="1"/>
  <c r="G218" i="1" s="1"/>
  <c r="F222" i="1"/>
  <c r="G222" i="1" s="1"/>
  <c r="F226" i="1"/>
  <c r="G226" i="1" s="1"/>
  <c r="F234" i="1"/>
  <c r="G234" i="1" s="1"/>
  <c r="F238" i="1"/>
  <c r="G238" i="1" s="1"/>
  <c r="F242" i="1"/>
  <c r="G242" i="1" s="1"/>
  <c r="F246" i="1"/>
  <c r="G246" i="1" s="1"/>
  <c r="F250" i="1"/>
  <c r="G250" i="1" s="1"/>
  <c r="F254" i="1"/>
  <c r="G254" i="1" s="1"/>
  <c r="F258" i="1"/>
  <c r="G258" i="1" s="1"/>
  <c r="F262" i="1"/>
  <c r="G262" i="1" s="1"/>
  <c r="F266" i="1"/>
  <c r="G266" i="1" s="1"/>
  <c r="F274" i="1"/>
  <c r="G274" i="1" s="1"/>
  <c r="F278" i="1"/>
  <c r="G278" i="1" s="1"/>
  <c r="F282" i="1"/>
  <c r="G282" i="1" s="1"/>
  <c r="F286" i="1"/>
  <c r="G286" i="1" s="1"/>
  <c r="F290" i="1"/>
  <c r="G290" i="1" s="1"/>
  <c r="F220" i="1"/>
  <c r="G220" i="1" s="1"/>
  <c r="F244" i="1"/>
  <c r="G244" i="1" s="1"/>
  <c r="F264" i="1"/>
  <c r="G264" i="1" s="1"/>
  <c r="F288" i="1"/>
  <c r="G288" i="1" s="1"/>
  <c r="F296" i="1"/>
  <c r="G296" i="1" s="1"/>
  <c r="F307" i="1"/>
  <c r="G307" i="1" s="1"/>
  <c r="F310" i="1"/>
  <c r="G310" i="1" s="1"/>
  <c r="F317" i="1"/>
  <c r="G317" i="1" s="1"/>
  <c r="F322" i="1"/>
  <c r="G322" i="1" s="1"/>
  <c r="F326" i="1"/>
  <c r="G326" i="1" s="1"/>
  <c r="F330" i="1"/>
  <c r="G330" i="1" s="1"/>
  <c r="F334" i="1"/>
  <c r="G334" i="1" s="1"/>
  <c r="F338" i="1"/>
  <c r="G338" i="1" s="1"/>
  <c r="F215" i="1"/>
  <c r="G215" i="1" s="1"/>
  <c r="F256" i="1"/>
  <c r="G256" i="1" s="1"/>
  <c r="F260" i="1"/>
  <c r="G260" i="1" s="1"/>
  <c r="F284" i="1"/>
  <c r="G284" i="1" s="1"/>
  <c r="F312" i="1"/>
  <c r="G312" i="1" s="1"/>
  <c r="F314" i="1"/>
  <c r="G314" i="1" s="1"/>
  <c r="F321" i="1"/>
  <c r="G321" i="1" s="1"/>
  <c r="F325" i="1"/>
  <c r="G325" i="1" s="1"/>
  <c r="F329" i="1"/>
  <c r="G329" i="1" s="1"/>
  <c r="F333" i="1"/>
  <c r="G333" i="1" s="1"/>
  <c r="F337" i="1"/>
  <c r="G337" i="1" s="1"/>
  <c r="F228" i="1"/>
  <c r="G228" i="1" s="1"/>
  <c r="F232" i="1"/>
  <c r="G232" i="1" s="1"/>
  <c r="F252" i="1"/>
  <c r="G252" i="1" s="1"/>
  <c r="F276" i="1"/>
  <c r="G276" i="1" s="1"/>
  <c r="F280" i="1"/>
  <c r="G280" i="1" s="1"/>
  <c r="F300" i="1"/>
  <c r="G300" i="1" s="1"/>
  <c r="F306" i="1"/>
  <c r="G306" i="1" s="1"/>
  <c r="F308" i="1"/>
  <c r="G308" i="1" s="1"/>
  <c r="F316" i="1"/>
  <c r="G316" i="1" s="1"/>
  <c r="F318" i="1"/>
  <c r="G318" i="1" s="1"/>
  <c r="F324" i="1"/>
  <c r="G324" i="1" s="1"/>
  <c r="F332" i="1"/>
  <c r="G332" i="1" s="1"/>
  <c r="F336" i="1"/>
  <c r="G336" i="1" s="1"/>
  <c r="F195" i="1"/>
  <c r="G195" i="1" s="1"/>
  <c r="F268" i="1"/>
  <c r="G268" i="1" s="1"/>
  <c r="F323" i="1"/>
  <c r="G323" i="1" s="1"/>
  <c r="F298" i="1"/>
  <c r="G298" i="1" s="1"/>
  <c r="F339" i="1"/>
  <c r="G339" i="1" s="1"/>
  <c r="F248" i="1"/>
  <c r="G248" i="1" s="1"/>
  <c r="F327" i="1"/>
  <c r="G327" i="1" s="1"/>
  <c r="F331" i="1"/>
  <c r="G331" i="1" s="1"/>
  <c r="F224" i="1"/>
  <c r="G224" i="1" s="1"/>
  <c r="F205" i="1"/>
  <c r="G205" i="1" s="1"/>
  <c r="F272" i="1"/>
  <c r="G272" i="1" s="1"/>
  <c r="F292" i="1"/>
  <c r="G292" i="1" s="1"/>
  <c r="F320" i="1"/>
  <c r="G320" i="1" s="1"/>
  <c r="F335" i="1"/>
  <c r="G335" i="1" s="1"/>
  <c r="F904" i="1"/>
  <c r="G904" i="1" s="1"/>
  <c r="F908" i="1"/>
  <c r="G908" i="1" s="1"/>
  <c r="F912" i="1"/>
  <c r="G912" i="1" s="1"/>
  <c r="F916" i="1"/>
  <c r="G916" i="1" s="1"/>
  <c r="F920" i="1"/>
  <c r="G920" i="1" s="1"/>
  <c r="F924" i="1"/>
  <c r="G924" i="1" s="1"/>
  <c r="F928" i="1"/>
  <c r="G928" i="1" s="1"/>
  <c r="F932" i="1"/>
  <c r="G932" i="1" s="1"/>
  <c r="F936" i="1"/>
  <c r="G936" i="1" s="1"/>
  <c r="F940" i="1"/>
  <c r="G940" i="1" s="1"/>
  <c r="F944" i="1"/>
  <c r="G944" i="1" s="1"/>
  <c r="F948" i="1"/>
  <c r="G948" i="1" s="1"/>
  <c r="F952" i="1"/>
  <c r="G952" i="1" s="1"/>
  <c r="F956" i="1"/>
  <c r="G956" i="1" s="1"/>
  <c r="F960" i="1"/>
  <c r="G960" i="1" s="1"/>
  <c r="F964" i="1"/>
  <c r="G964" i="1" s="1"/>
  <c r="F968" i="1"/>
  <c r="G968" i="1" s="1"/>
  <c r="F972" i="1"/>
  <c r="G972" i="1" s="1"/>
  <c r="F976" i="1"/>
  <c r="G976" i="1" s="1"/>
  <c r="F980" i="1"/>
  <c r="G980" i="1" s="1"/>
  <c r="F984" i="1"/>
  <c r="G984" i="1" s="1"/>
  <c r="F988" i="1"/>
  <c r="G988" i="1" s="1"/>
  <c r="F992" i="1"/>
  <c r="G992" i="1" s="1"/>
  <c r="F996" i="1"/>
  <c r="G996" i="1" s="1"/>
  <c r="F1028" i="1"/>
  <c r="G1028" i="1" s="1"/>
  <c r="F1032" i="1"/>
  <c r="G1032" i="1" s="1"/>
  <c r="F1036" i="1"/>
  <c r="G1036" i="1" s="1"/>
  <c r="F1040" i="1"/>
  <c r="G1040" i="1" s="1"/>
  <c r="F1044" i="1"/>
  <c r="G1044" i="1" s="1"/>
  <c r="F1048" i="1"/>
  <c r="G1048" i="1" s="1"/>
  <c r="F1052" i="1"/>
  <c r="G1052" i="1" s="1"/>
  <c r="F903" i="1"/>
  <c r="G903" i="1" s="1"/>
  <c r="F907" i="1"/>
  <c r="G907" i="1" s="1"/>
  <c r="F911" i="1"/>
  <c r="G911" i="1" s="1"/>
  <c r="F915" i="1"/>
  <c r="G915" i="1" s="1"/>
  <c r="F919" i="1"/>
  <c r="G919" i="1" s="1"/>
  <c r="F923" i="1"/>
  <c r="G923" i="1" s="1"/>
  <c r="F927" i="1"/>
  <c r="G927" i="1" s="1"/>
  <c r="F931" i="1"/>
  <c r="G931" i="1" s="1"/>
  <c r="F935" i="1"/>
  <c r="G935" i="1" s="1"/>
  <c r="F939" i="1"/>
  <c r="G939" i="1" s="1"/>
  <c r="F943" i="1"/>
  <c r="G943" i="1" s="1"/>
  <c r="F947" i="1"/>
  <c r="G947" i="1" s="1"/>
  <c r="F951" i="1"/>
  <c r="G951" i="1" s="1"/>
  <c r="F955" i="1"/>
  <c r="G955" i="1" s="1"/>
  <c r="F959" i="1"/>
  <c r="G959" i="1" s="1"/>
  <c r="F963" i="1"/>
  <c r="G963" i="1" s="1"/>
  <c r="F967" i="1"/>
  <c r="G967" i="1" s="1"/>
  <c r="F971" i="1"/>
  <c r="G971" i="1" s="1"/>
  <c r="F975" i="1"/>
  <c r="G975" i="1" s="1"/>
  <c r="F979" i="1"/>
  <c r="G979" i="1" s="1"/>
  <c r="F983" i="1"/>
  <c r="G983" i="1" s="1"/>
  <c r="F987" i="1"/>
  <c r="G987" i="1" s="1"/>
  <c r="F991" i="1"/>
  <c r="G991" i="1" s="1"/>
  <c r="F995" i="1"/>
  <c r="G995" i="1" s="1"/>
  <c r="F1027" i="1"/>
  <c r="G1027" i="1" s="1"/>
  <c r="F1031" i="1"/>
  <c r="G1031" i="1" s="1"/>
  <c r="F1039" i="1"/>
  <c r="G1039" i="1" s="1"/>
  <c r="F1043" i="1"/>
  <c r="G1043" i="1" s="1"/>
  <c r="F1047" i="1"/>
  <c r="G1047" i="1" s="1"/>
  <c r="F1051" i="1"/>
  <c r="G1051" i="1" s="1"/>
  <c r="F1055" i="1"/>
  <c r="G1055" i="1" s="1"/>
  <c r="F902" i="1"/>
  <c r="G902" i="1" s="1"/>
  <c r="F906" i="1"/>
  <c r="G906" i="1" s="1"/>
  <c r="F910" i="1"/>
  <c r="G910" i="1" s="1"/>
  <c r="F914" i="1"/>
  <c r="G914" i="1" s="1"/>
  <c r="F918" i="1"/>
  <c r="G918" i="1" s="1"/>
  <c r="F922" i="1"/>
  <c r="G922" i="1" s="1"/>
  <c r="F930" i="1"/>
  <c r="G930" i="1" s="1"/>
  <c r="F934" i="1"/>
  <c r="G934" i="1" s="1"/>
  <c r="F938" i="1"/>
  <c r="G938" i="1" s="1"/>
  <c r="F905" i="1"/>
  <c r="G905" i="1" s="1"/>
  <c r="F909" i="1"/>
  <c r="G909" i="1" s="1"/>
  <c r="F913" i="1"/>
  <c r="G913" i="1" s="1"/>
  <c r="F917" i="1"/>
  <c r="G917" i="1" s="1"/>
  <c r="F921" i="1"/>
  <c r="G921" i="1" s="1"/>
  <c r="F925" i="1"/>
  <c r="G925" i="1" s="1"/>
  <c r="F929" i="1"/>
  <c r="G929" i="1" s="1"/>
  <c r="F933" i="1"/>
  <c r="G933" i="1" s="1"/>
  <c r="F937" i="1"/>
  <c r="G937" i="1" s="1"/>
  <c r="F941" i="1"/>
  <c r="G941" i="1" s="1"/>
  <c r="F945" i="1"/>
  <c r="G945" i="1" s="1"/>
  <c r="F949" i="1"/>
  <c r="G949" i="1" s="1"/>
  <c r="F953" i="1"/>
  <c r="G953" i="1" s="1"/>
  <c r="F957" i="1"/>
  <c r="G957" i="1" s="1"/>
  <c r="F961" i="1"/>
  <c r="G961" i="1" s="1"/>
  <c r="F965" i="1"/>
  <c r="G965" i="1" s="1"/>
  <c r="F969" i="1"/>
  <c r="G969" i="1" s="1"/>
  <c r="F973" i="1"/>
  <c r="G973" i="1" s="1"/>
  <c r="F981" i="1"/>
  <c r="G981" i="1" s="1"/>
  <c r="F985" i="1"/>
  <c r="G985" i="1" s="1"/>
  <c r="F989" i="1"/>
  <c r="G989" i="1" s="1"/>
  <c r="F993" i="1"/>
  <c r="G993" i="1" s="1"/>
  <c r="F997" i="1"/>
  <c r="G997" i="1" s="1"/>
  <c r="F1025" i="1"/>
  <c r="G1025" i="1" s="1"/>
  <c r="F1029" i="1"/>
  <c r="G1029" i="1" s="1"/>
  <c r="F1033" i="1"/>
  <c r="G1033" i="1" s="1"/>
  <c r="F1037" i="1"/>
  <c r="G1037" i="1" s="1"/>
  <c r="F1041" i="1"/>
  <c r="G1041" i="1" s="1"/>
  <c r="F1045" i="1"/>
  <c r="G1045" i="1" s="1"/>
  <c r="F1049" i="1"/>
  <c r="G1049" i="1" s="1"/>
  <c r="F1053" i="1"/>
  <c r="G1053" i="1" s="1"/>
  <c r="F1057" i="1"/>
  <c r="G1057" i="1" s="1"/>
  <c r="F1061" i="1"/>
  <c r="G1061" i="1" s="1"/>
  <c r="F1065" i="1"/>
  <c r="G1065" i="1" s="1"/>
  <c r="F1069" i="1"/>
  <c r="G1069" i="1" s="1"/>
  <c r="F1073" i="1"/>
  <c r="G1073" i="1" s="1"/>
  <c r="F954" i="1"/>
  <c r="G954" i="1" s="1"/>
  <c r="F970" i="1"/>
  <c r="G970" i="1" s="1"/>
  <c r="F990" i="1"/>
  <c r="G990" i="1" s="1"/>
  <c r="F1030" i="1"/>
  <c r="G1030" i="1" s="1"/>
  <c r="F1050" i="1"/>
  <c r="G1050" i="1" s="1"/>
  <c r="F1054" i="1"/>
  <c r="G1054" i="1" s="1"/>
  <c r="F1058" i="1"/>
  <c r="G1058" i="1" s="1"/>
  <c r="F1060" i="1"/>
  <c r="G1060" i="1" s="1"/>
  <c r="F1067" i="1"/>
  <c r="G1067" i="1" s="1"/>
  <c r="F1074" i="1"/>
  <c r="G1074" i="1" s="1"/>
  <c r="F1076" i="1"/>
  <c r="G1076" i="1" s="1"/>
  <c r="F1080" i="1"/>
  <c r="G1080" i="1" s="1"/>
  <c r="F1084" i="1"/>
  <c r="G1084" i="1" s="1"/>
  <c r="F1088" i="1"/>
  <c r="G1088" i="1" s="1"/>
  <c r="F1092" i="1"/>
  <c r="G1092" i="1" s="1"/>
  <c r="F1096" i="1"/>
  <c r="G1096" i="1" s="1"/>
  <c r="F1100" i="1"/>
  <c r="G1100" i="1" s="1"/>
  <c r="F1104" i="1"/>
  <c r="G1104" i="1" s="1"/>
  <c r="F1108" i="1"/>
  <c r="G1108" i="1" s="1"/>
  <c r="F1112" i="1"/>
  <c r="G1112" i="1" s="1"/>
  <c r="F1116" i="1"/>
  <c r="G1116" i="1" s="1"/>
  <c r="F1120" i="1"/>
  <c r="G1120" i="1" s="1"/>
  <c r="F1124" i="1"/>
  <c r="G1124" i="1" s="1"/>
  <c r="F1128" i="1"/>
  <c r="G1128" i="1" s="1"/>
  <c r="F1132" i="1"/>
  <c r="G1132" i="1" s="1"/>
  <c r="F1140" i="1"/>
  <c r="G1140" i="1" s="1"/>
  <c r="F1144" i="1"/>
  <c r="G1144" i="1" s="1"/>
  <c r="F1148" i="1"/>
  <c r="G1148" i="1" s="1"/>
  <c r="F1156" i="1"/>
  <c r="G1156" i="1" s="1"/>
  <c r="F1160" i="1"/>
  <c r="G1160" i="1" s="1"/>
  <c r="F1164" i="1"/>
  <c r="G1164" i="1" s="1"/>
  <c r="F1168" i="1"/>
  <c r="G1168" i="1" s="1"/>
  <c r="F1172" i="1"/>
  <c r="G1172" i="1" s="1"/>
  <c r="F1176" i="1"/>
  <c r="G1176" i="1" s="1"/>
  <c r="F1180" i="1"/>
  <c r="G1180" i="1" s="1"/>
  <c r="F1184" i="1"/>
  <c r="G1184" i="1" s="1"/>
  <c r="F1188" i="1"/>
  <c r="G1188" i="1" s="1"/>
  <c r="F1192" i="1"/>
  <c r="G1192" i="1" s="1"/>
  <c r="F1196" i="1"/>
  <c r="G1196" i="1" s="1"/>
  <c r="F1200" i="1"/>
  <c r="G1200" i="1" s="1"/>
  <c r="F1204" i="1"/>
  <c r="G1204" i="1" s="1"/>
  <c r="F1208" i="1"/>
  <c r="G1208" i="1" s="1"/>
  <c r="F1220" i="1"/>
  <c r="G1220" i="1" s="1"/>
  <c r="F1224" i="1"/>
  <c r="G1224" i="1" s="1"/>
  <c r="F1228" i="1"/>
  <c r="G1228" i="1" s="1"/>
  <c r="F1232" i="1"/>
  <c r="G1232" i="1" s="1"/>
  <c r="F1236" i="1"/>
  <c r="G1236" i="1" s="1"/>
  <c r="F1240" i="1"/>
  <c r="G1240" i="1" s="1"/>
  <c r="F1241" i="1"/>
  <c r="G1241" i="1" s="1"/>
  <c r="F1245" i="1"/>
  <c r="G1245" i="1" s="1"/>
  <c r="F1249" i="1"/>
  <c r="G1249" i="1" s="1"/>
  <c r="F1253" i="1"/>
  <c r="G1253" i="1" s="1"/>
  <c r="F1257" i="1"/>
  <c r="G1257" i="1" s="1"/>
  <c r="F1261" i="1"/>
  <c r="G1261" i="1" s="1"/>
  <c r="F1265" i="1"/>
  <c r="G1265" i="1" s="1"/>
  <c r="F1267" i="1"/>
  <c r="G1267" i="1" s="1"/>
  <c r="F1269" i="1"/>
  <c r="G1269" i="1" s="1"/>
  <c r="F1273" i="1"/>
  <c r="G1273" i="1" s="1"/>
  <c r="F1277" i="1"/>
  <c r="G1277" i="1" s="1"/>
  <c r="F1281" i="1"/>
  <c r="G1281" i="1" s="1"/>
  <c r="F1285" i="1"/>
  <c r="G1285" i="1" s="1"/>
  <c r="F1289" i="1"/>
  <c r="G1289" i="1" s="1"/>
  <c r="F1293" i="1"/>
  <c r="G1293" i="1" s="1"/>
  <c r="F1297" i="1"/>
  <c r="G1297" i="1" s="1"/>
  <c r="F1301" i="1"/>
  <c r="G1301" i="1" s="1"/>
  <c r="F1305" i="1"/>
  <c r="G1305" i="1" s="1"/>
  <c r="F1309" i="1"/>
  <c r="G1309" i="1" s="1"/>
  <c r="F1313" i="1"/>
  <c r="G1313" i="1" s="1"/>
  <c r="F1317" i="1"/>
  <c r="G1317" i="1" s="1"/>
  <c r="F1321" i="1"/>
  <c r="G1321" i="1" s="1"/>
  <c r="F1325" i="1"/>
  <c r="G1325" i="1" s="1"/>
  <c r="F1329" i="1"/>
  <c r="G1329" i="1" s="1"/>
  <c r="F1333" i="1"/>
  <c r="G1333" i="1" s="1"/>
  <c r="F1337" i="1"/>
  <c r="G1337" i="1" s="1"/>
  <c r="F1341" i="1"/>
  <c r="G1341" i="1" s="1"/>
  <c r="F1345" i="1"/>
  <c r="G1345" i="1" s="1"/>
  <c r="F1349" i="1"/>
  <c r="G1349" i="1" s="1"/>
  <c r="F1353" i="1"/>
  <c r="G1353" i="1" s="1"/>
  <c r="F1357" i="1"/>
  <c r="G1357" i="1" s="1"/>
  <c r="F1361" i="1"/>
  <c r="G1361" i="1" s="1"/>
  <c r="F1365" i="1"/>
  <c r="G1365" i="1" s="1"/>
  <c r="F1369" i="1"/>
  <c r="G1369" i="1" s="1"/>
  <c r="F1373" i="1"/>
  <c r="G1373" i="1" s="1"/>
  <c r="F1377" i="1"/>
  <c r="G1377" i="1" s="1"/>
  <c r="F1381" i="1"/>
  <c r="G1381" i="1" s="1"/>
  <c r="F1385" i="1"/>
  <c r="G1385" i="1" s="1"/>
  <c r="F1393" i="1"/>
  <c r="G1393" i="1" s="1"/>
  <c r="F950" i="1"/>
  <c r="G950" i="1" s="1"/>
  <c r="F966" i="1"/>
  <c r="G966" i="1" s="1"/>
  <c r="F986" i="1"/>
  <c r="G986" i="1" s="1"/>
  <c r="F1026" i="1"/>
  <c r="G1026" i="1" s="1"/>
  <c r="F1046" i="1"/>
  <c r="G1046" i="1" s="1"/>
  <c r="F1062" i="1"/>
  <c r="G1062" i="1" s="1"/>
  <c r="F1064" i="1"/>
  <c r="G1064" i="1" s="1"/>
  <c r="F1071" i="1"/>
  <c r="G1071" i="1" s="1"/>
  <c r="F1079" i="1"/>
  <c r="G1079" i="1" s="1"/>
  <c r="F1083" i="1"/>
  <c r="G1083" i="1" s="1"/>
  <c r="F1087" i="1"/>
  <c r="G1087" i="1" s="1"/>
  <c r="F1091" i="1"/>
  <c r="G1091" i="1" s="1"/>
  <c r="F1095" i="1"/>
  <c r="G1095" i="1" s="1"/>
  <c r="F1099" i="1"/>
  <c r="G1099" i="1" s="1"/>
  <c r="F1103" i="1"/>
  <c r="G1103" i="1" s="1"/>
  <c r="F1107" i="1"/>
  <c r="G1107" i="1" s="1"/>
  <c r="F1111" i="1"/>
  <c r="G1111" i="1" s="1"/>
  <c r="F1115" i="1"/>
  <c r="G1115" i="1" s="1"/>
  <c r="F1119" i="1"/>
  <c r="G1119" i="1" s="1"/>
  <c r="F1123" i="1"/>
  <c r="G1123" i="1" s="1"/>
  <c r="F1127" i="1"/>
  <c r="G1127" i="1" s="1"/>
  <c r="F1131" i="1"/>
  <c r="G1131" i="1" s="1"/>
  <c r="F1135" i="1"/>
  <c r="G1135" i="1" s="1"/>
  <c r="F1139" i="1"/>
  <c r="G1139" i="1" s="1"/>
  <c r="F1143" i="1"/>
  <c r="G1143" i="1" s="1"/>
  <c r="F1147" i="1"/>
  <c r="G1147" i="1" s="1"/>
  <c r="F1159" i="1"/>
  <c r="G1159" i="1" s="1"/>
  <c r="F1163" i="1"/>
  <c r="G1163" i="1" s="1"/>
  <c r="F1167" i="1"/>
  <c r="G1167" i="1" s="1"/>
  <c r="F1171" i="1"/>
  <c r="G1171" i="1" s="1"/>
  <c r="F1175" i="1"/>
  <c r="G1175" i="1" s="1"/>
  <c r="F1179" i="1"/>
  <c r="G1179" i="1" s="1"/>
  <c r="F1183" i="1"/>
  <c r="G1183" i="1" s="1"/>
  <c r="F1187" i="1"/>
  <c r="G1187" i="1" s="1"/>
  <c r="F1191" i="1"/>
  <c r="G1191" i="1" s="1"/>
  <c r="F1195" i="1"/>
  <c r="G1195" i="1" s="1"/>
  <c r="F1199" i="1"/>
  <c r="G1199" i="1" s="1"/>
  <c r="F1203" i="1"/>
  <c r="G1203" i="1" s="1"/>
  <c r="F1207" i="1"/>
  <c r="G1207" i="1" s="1"/>
  <c r="F1211" i="1"/>
  <c r="G1211" i="1" s="1"/>
  <c r="F1219" i="1"/>
  <c r="G1219" i="1" s="1"/>
  <c r="F1223" i="1"/>
  <c r="G1223" i="1" s="1"/>
  <c r="F1227" i="1"/>
  <c r="G1227" i="1" s="1"/>
  <c r="F1231" i="1"/>
  <c r="G1231" i="1" s="1"/>
  <c r="F1235" i="1"/>
  <c r="G1235" i="1" s="1"/>
  <c r="F1239" i="1"/>
  <c r="G1239" i="1" s="1"/>
  <c r="F1244" i="1"/>
  <c r="G1244" i="1" s="1"/>
  <c r="F1248" i="1"/>
  <c r="G1248" i="1" s="1"/>
  <c r="F1252" i="1"/>
  <c r="G1252" i="1" s="1"/>
  <c r="F1256" i="1"/>
  <c r="G1256" i="1" s="1"/>
  <c r="F1260" i="1"/>
  <c r="G1260" i="1" s="1"/>
  <c r="F1264" i="1"/>
  <c r="G1264" i="1" s="1"/>
  <c r="F1268" i="1"/>
  <c r="G1268" i="1" s="1"/>
  <c r="F1272" i="1"/>
  <c r="G1272" i="1" s="1"/>
  <c r="F1276" i="1"/>
  <c r="G1276" i="1" s="1"/>
  <c r="F1280" i="1"/>
  <c r="G1280" i="1" s="1"/>
  <c r="F1284" i="1"/>
  <c r="G1284" i="1" s="1"/>
  <c r="F1288" i="1"/>
  <c r="G1288" i="1" s="1"/>
  <c r="F1292" i="1"/>
  <c r="G1292" i="1" s="1"/>
  <c r="F1296" i="1"/>
  <c r="G1296" i="1" s="1"/>
  <c r="F1300" i="1"/>
  <c r="G1300" i="1" s="1"/>
  <c r="F1304" i="1"/>
  <c r="G1304" i="1" s="1"/>
  <c r="F1308" i="1"/>
  <c r="G1308" i="1" s="1"/>
  <c r="F1312" i="1"/>
  <c r="G1312" i="1" s="1"/>
  <c r="F1316" i="1"/>
  <c r="G1316" i="1" s="1"/>
  <c r="F1320" i="1"/>
  <c r="G1320" i="1" s="1"/>
  <c r="F1324" i="1"/>
  <c r="G1324" i="1" s="1"/>
  <c r="F1328" i="1"/>
  <c r="G1328" i="1" s="1"/>
  <c r="F1332" i="1"/>
  <c r="G1332" i="1" s="1"/>
  <c r="F1336" i="1"/>
  <c r="G1336" i="1" s="1"/>
  <c r="F1340" i="1"/>
  <c r="G1340" i="1" s="1"/>
  <c r="F1344" i="1"/>
  <c r="G1344" i="1" s="1"/>
  <c r="F1348" i="1"/>
  <c r="G1348" i="1" s="1"/>
  <c r="F1352" i="1"/>
  <c r="G1352" i="1" s="1"/>
  <c r="F1356" i="1"/>
  <c r="G1356" i="1" s="1"/>
  <c r="F1364" i="1"/>
  <c r="G1364" i="1" s="1"/>
  <c r="F1368" i="1"/>
  <c r="G1368" i="1" s="1"/>
  <c r="F1372" i="1"/>
  <c r="G1372" i="1" s="1"/>
  <c r="F1376" i="1"/>
  <c r="G1376" i="1" s="1"/>
  <c r="F1380" i="1"/>
  <c r="G1380" i="1" s="1"/>
  <c r="F1384" i="1"/>
  <c r="G1384" i="1" s="1"/>
  <c r="F946" i="1"/>
  <c r="G946" i="1" s="1"/>
  <c r="F962" i="1"/>
  <c r="G962" i="1" s="1"/>
  <c r="F982" i="1"/>
  <c r="G982" i="1" s="1"/>
  <c r="F1042" i="1"/>
  <c r="G1042" i="1" s="1"/>
  <c r="F1059" i="1"/>
  <c r="G1059" i="1" s="1"/>
  <c r="F1066" i="1"/>
  <c r="G1066" i="1" s="1"/>
  <c r="F1068" i="1"/>
  <c r="G1068" i="1" s="1"/>
  <c r="F1075" i="1"/>
  <c r="G1075" i="1" s="1"/>
  <c r="F1078" i="1"/>
  <c r="G1078" i="1" s="1"/>
  <c r="F1082" i="1"/>
  <c r="G1082" i="1" s="1"/>
  <c r="F1086" i="1"/>
  <c r="G1086" i="1" s="1"/>
  <c r="F1090" i="1"/>
  <c r="G1090" i="1" s="1"/>
  <c r="F1094" i="1"/>
  <c r="G1094" i="1" s="1"/>
  <c r="F1098" i="1"/>
  <c r="G1098" i="1" s="1"/>
  <c r="F1102" i="1"/>
  <c r="G1102" i="1" s="1"/>
  <c r="F1106" i="1"/>
  <c r="G1106" i="1" s="1"/>
  <c r="F1110" i="1"/>
  <c r="G1110" i="1" s="1"/>
  <c r="F1114" i="1"/>
  <c r="G1114" i="1" s="1"/>
  <c r="F1118" i="1"/>
  <c r="G1118" i="1" s="1"/>
  <c r="F1122" i="1"/>
  <c r="G1122" i="1" s="1"/>
  <c r="F1126" i="1"/>
  <c r="G1126" i="1" s="1"/>
  <c r="F1130" i="1"/>
  <c r="G1130" i="1" s="1"/>
  <c r="F1134" i="1"/>
  <c r="G1134" i="1" s="1"/>
  <c r="F1138" i="1"/>
  <c r="G1138" i="1" s="1"/>
  <c r="F1142" i="1"/>
  <c r="G1142" i="1" s="1"/>
  <c r="F1146" i="1"/>
  <c r="G1146" i="1" s="1"/>
  <c r="F1158" i="1"/>
  <c r="G1158" i="1" s="1"/>
  <c r="F1166" i="1"/>
  <c r="G1166" i="1" s="1"/>
  <c r="F1170" i="1"/>
  <c r="G1170" i="1" s="1"/>
  <c r="F1174" i="1"/>
  <c r="G1174" i="1" s="1"/>
  <c r="F1178" i="1"/>
  <c r="G1178" i="1" s="1"/>
  <c r="F1182" i="1"/>
  <c r="G1182" i="1" s="1"/>
  <c r="F1190" i="1"/>
  <c r="G1190" i="1" s="1"/>
  <c r="F1194" i="1"/>
  <c r="G1194" i="1" s="1"/>
  <c r="F1198" i="1"/>
  <c r="G1198" i="1" s="1"/>
  <c r="F1202" i="1"/>
  <c r="G1202" i="1" s="1"/>
  <c r="F1206" i="1"/>
  <c r="G1206" i="1" s="1"/>
  <c r="F1210" i="1"/>
  <c r="G1210" i="1" s="1"/>
  <c r="F1226" i="1"/>
  <c r="G1226" i="1" s="1"/>
  <c r="F1230" i="1"/>
  <c r="G1230" i="1" s="1"/>
  <c r="F1234" i="1"/>
  <c r="G1234" i="1" s="1"/>
  <c r="F1238" i="1"/>
  <c r="G1238" i="1" s="1"/>
  <c r="F1243" i="1"/>
  <c r="G1243" i="1" s="1"/>
  <c r="F1247" i="1"/>
  <c r="G1247" i="1" s="1"/>
  <c r="F1251" i="1"/>
  <c r="G1251" i="1" s="1"/>
  <c r="F1255" i="1"/>
  <c r="G1255" i="1" s="1"/>
  <c r="F1259" i="1"/>
  <c r="G1259" i="1" s="1"/>
  <c r="F1263" i="1"/>
  <c r="G1263" i="1" s="1"/>
  <c r="F1271" i="1"/>
  <c r="G1271" i="1" s="1"/>
  <c r="F1275" i="1"/>
  <c r="G1275" i="1" s="1"/>
  <c r="F1279" i="1"/>
  <c r="G1279" i="1" s="1"/>
  <c r="F1283" i="1"/>
  <c r="G1283" i="1" s="1"/>
  <c r="F1287" i="1"/>
  <c r="G1287" i="1" s="1"/>
  <c r="F1291" i="1"/>
  <c r="G1291" i="1" s="1"/>
  <c r="F1295" i="1"/>
  <c r="G1295" i="1" s="1"/>
  <c r="F1299" i="1"/>
  <c r="G1299" i="1" s="1"/>
  <c r="F1303" i="1"/>
  <c r="G1303" i="1" s="1"/>
  <c r="F1307" i="1"/>
  <c r="G1307" i="1" s="1"/>
  <c r="F1311" i="1"/>
  <c r="G1311" i="1" s="1"/>
  <c r="F1315" i="1"/>
  <c r="G1315" i="1" s="1"/>
  <c r="F1319" i="1"/>
  <c r="G1319" i="1" s="1"/>
  <c r="F1323" i="1"/>
  <c r="G1323" i="1" s="1"/>
  <c r="F1327" i="1"/>
  <c r="G1327" i="1" s="1"/>
  <c r="F1331" i="1"/>
  <c r="G1331" i="1" s="1"/>
  <c r="F1335" i="1"/>
  <c r="G1335" i="1" s="1"/>
  <c r="F1339" i="1"/>
  <c r="G1339" i="1" s="1"/>
  <c r="F1343" i="1"/>
  <c r="G1343" i="1" s="1"/>
  <c r="F1347" i="1"/>
  <c r="G1347" i="1" s="1"/>
  <c r="F1351" i="1"/>
  <c r="G1351" i="1" s="1"/>
  <c r="F1355" i="1"/>
  <c r="G1355" i="1" s="1"/>
  <c r="F1359" i="1"/>
  <c r="G1359" i="1" s="1"/>
  <c r="F1363" i="1"/>
  <c r="G1363" i="1" s="1"/>
  <c r="F1367" i="1"/>
  <c r="G1367" i="1" s="1"/>
  <c r="F1371" i="1"/>
  <c r="G1371" i="1" s="1"/>
  <c r="F1375" i="1"/>
  <c r="G1375" i="1" s="1"/>
  <c r="F1379" i="1"/>
  <c r="G1379" i="1" s="1"/>
  <c r="F1383" i="1"/>
  <c r="G1383" i="1" s="1"/>
  <c r="F1387" i="1"/>
  <c r="G1387" i="1" s="1"/>
  <c r="F1391" i="1"/>
  <c r="G1391" i="1" s="1"/>
  <c r="F1395" i="1"/>
  <c r="G1395" i="1" s="1"/>
  <c r="F1399" i="1"/>
  <c r="G1399" i="1" s="1"/>
  <c r="F1403" i="1"/>
  <c r="G1403" i="1" s="1"/>
  <c r="F1407" i="1"/>
  <c r="G1407" i="1" s="1"/>
  <c r="F1411" i="1"/>
  <c r="G1411" i="1" s="1"/>
  <c r="F942" i="1"/>
  <c r="G942" i="1" s="1"/>
  <c r="F958" i="1"/>
  <c r="G958" i="1" s="1"/>
  <c r="F974" i="1"/>
  <c r="G974" i="1" s="1"/>
  <c r="F978" i="1"/>
  <c r="G978" i="1" s="1"/>
  <c r="F994" i="1"/>
  <c r="G994" i="1" s="1"/>
  <c r="F1034" i="1"/>
  <c r="G1034" i="1" s="1"/>
  <c r="F1038" i="1"/>
  <c r="G1038" i="1" s="1"/>
  <c r="F1056" i="1"/>
  <c r="G1056" i="1" s="1"/>
  <c r="F1063" i="1"/>
  <c r="G1063" i="1" s="1"/>
  <c r="F1070" i="1"/>
  <c r="G1070" i="1" s="1"/>
  <c r="F1072" i="1"/>
  <c r="G1072" i="1" s="1"/>
  <c r="F1077" i="1"/>
  <c r="G1077" i="1" s="1"/>
  <c r="F1081" i="1"/>
  <c r="G1081" i="1" s="1"/>
  <c r="F1089" i="1"/>
  <c r="G1089" i="1" s="1"/>
  <c r="F1093" i="1"/>
  <c r="G1093" i="1" s="1"/>
  <c r="F1097" i="1"/>
  <c r="G1097" i="1" s="1"/>
  <c r="F1101" i="1"/>
  <c r="G1101" i="1" s="1"/>
  <c r="F1105" i="1"/>
  <c r="G1105" i="1" s="1"/>
  <c r="F1109" i="1"/>
  <c r="G1109" i="1" s="1"/>
  <c r="F1113" i="1"/>
  <c r="G1113" i="1" s="1"/>
  <c r="F1117" i="1"/>
  <c r="G1117" i="1" s="1"/>
  <c r="F1121" i="1"/>
  <c r="G1121" i="1" s="1"/>
  <c r="F1125" i="1"/>
  <c r="G1125" i="1" s="1"/>
  <c r="F1129" i="1"/>
  <c r="G1129" i="1" s="1"/>
  <c r="F1133" i="1"/>
  <c r="G1133" i="1" s="1"/>
  <c r="F1137" i="1"/>
  <c r="G1137" i="1" s="1"/>
  <c r="F1141" i="1"/>
  <c r="G1141" i="1" s="1"/>
  <c r="F1149" i="1"/>
  <c r="G1149" i="1" s="1"/>
  <c r="F1157" i="1"/>
  <c r="G1157" i="1" s="1"/>
  <c r="F1161" i="1"/>
  <c r="G1161" i="1" s="1"/>
  <c r="F1165" i="1"/>
  <c r="G1165" i="1" s="1"/>
  <c r="F1169" i="1"/>
  <c r="G1169" i="1" s="1"/>
  <c r="F1173" i="1"/>
  <c r="G1173" i="1" s="1"/>
  <c r="F1177" i="1"/>
  <c r="G1177" i="1" s="1"/>
  <c r="F1181" i="1"/>
  <c r="G1181" i="1" s="1"/>
  <c r="F1189" i="1"/>
  <c r="G1189" i="1" s="1"/>
  <c r="F1193" i="1"/>
  <c r="G1193" i="1" s="1"/>
  <c r="F1201" i="1"/>
  <c r="G1201" i="1" s="1"/>
  <c r="F1205" i="1"/>
  <c r="G1205" i="1" s="1"/>
  <c r="F1209" i="1"/>
  <c r="G1209" i="1" s="1"/>
  <c r="F1225" i="1"/>
  <c r="G1225" i="1" s="1"/>
  <c r="F1229" i="1"/>
  <c r="G1229" i="1" s="1"/>
  <c r="F1233" i="1"/>
  <c r="G1233" i="1" s="1"/>
  <c r="F1237" i="1"/>
  <c r="G1237" i="1" s="1"/>
  <c r="F1242" i="1"/>
  <c r="G1242" i="1" s="1"/>
  <c r="F1246" i="1"/>
  <c r="G1246" i="1" s="1"/>
  <c r="F1250" i="1"/>
  <c r="G1250" i="1" s="1"/>
  <c r="F1254" i="1"/>
  <c r="G1254" i="1" s="1"/>
  <c r="F1258" i="1"/>
  <c r="G1258" i="1" s="1"/>
  <c r="F1262" i="1"/>
  <c r="G1262" i="1" s="1"/>
  <c r="F1266" i="1"/>
  <c r="G1266" i="1" s="1"/>
  <c r="F1270" i="1"/>
  <c r="G1270" i="1" s="1"/>
  <c r="F1274" i="1"/>
  <c r="G1274" i="1" s="1"/>
  <c r="F1278" i="1"/>
  <c r="G1278" i="1" s="1"/>
  <c r="F1282" i="1"/>
  <c r="G1282" i="1" s="1"/>
  <c r="F1286" i="1"/>
  <c r="G1286" i="1" s="1"/>
  <c r="F1290" i="1"/>
  <c r="G1290" i="1" s="1"/>
  <c r="F1294" i="1"/>
  <c r="G1294" i="1" s="1"/>
  <c r="F1298" i="1"/>
  <c r="G1298" i="1" s="1"/>
  <c r="F1302" i="1"/>
  <c r="G1302" i="1" s="1"/>
  <c r="F1306" i="1"/>
  <c r="G1306" i="1" s="1"/>
  <c r="F1310" i="1"/>
  <c r="G1310" i="1" s="1"/>
  <c r="F1314" i="1"/>
  <c r="G1314" i="1" s="1"/>
  <c r="F1318" i="1"/>
  <c r="G1318" i="1" s="1"/>
  <c r="F1322" i="1"/>
  <c r="G1322" i="1" s="1"/>
  <c r="F1326" i="1"/>
  <c r="G1326" i="1" s="1"/>
  <c r="F1330" i="1"/>
  <c r="G1330" i="1" s="1"/>
  <c r="F1334" i="1"/>
  <c r="G1334" i="1" s="1"/>
  <c r="F1338" i="1"/>
  <c r="G1338" i="1" s="1"/>
  <c r="F1342" i="1"/>
  <c r="G1342" i="1" s="1"/>
  <c r="F1346" i="1"/>
  <c r="G1346" i="1" s="1"/>
  <c r="F1350" i="1"/>
  <c r="G1350" i="1" s="1"/>
  <c r="F1354" i="1"/>
  <c r="G1354" i="1" s="1"/>
  <c r="F1358" i="1"/>
  <c r="G1358" i="1" s="1"/>
  <c r="F1362" i="1"/>
  <c r="G1362" i="1" s="1"/>
  <c r="F1366" i="1"/>
  <c r="G1366" i="1" s="1"/>
  <c r="F1370" i="1"/>
  <c r="G1370" i="1" s="1"/>
  <c r="F1374" i="1"/>
  <c r="G1374" i="1" s="1"/>
  <c r="F1378" i="1"/>
  <c r="G1378" i="1" s="1"/>
  <c r="F1382" i="1"/>
  <c r="G1382" i="1" s="1"/>
  <c r="F1386" i="1"/>
  <c r="G1386" i="1" s="1"/>
  <c r="F1390" i="1"/>
  <c r="G1390" i="1" s="1"/>
  <c r="F1394" i="1"/>
  <c r="G1394" i="1" s="1"/>
  <c r="F1398" i="1"/>
  <c r="G1398" i="1" s="1"/>
  <c r="F1402" i="1"/>
  <c r="G1402" i="1" s="1"/>
  <c r="F1406" i="1"/>
  <c r="G1406" i="1" s="1"/>
  <c r="F1410" i="1"/>
  <c r="G1410" i="1" s="1"/>
  <c r="F1414" i="1"/>
  <c r="G1414" i="1" s="1"/>
  <c r="F1418" i="1"/>
  <c r="G1418" i="1" s="1"/>
  <c r="F1422" i="1"/>
  <c r="G1422" i="1" s="1"/>
  <c r="F1426" i="1"/>
  <c r="G1426" i="1" s="1"/>
  <c r="F1430" i="1"/>
  <c r="G1430" i="1" s="1"/>
  <c r="F1434" i="1"/>
  <c r="G1434" i="1" s="1"/>
  <c r="F1438" i="1"/>
  <c r="G1438" i="1" s="1"/>
  <c r="F1442" i="1"/>
  <c r="G1442" i="1" s="1"/>
  <c r="F1446" i="1"/>
  <c r="G1446" i="1" s="1"/>
  <c r="F1450" i="1"/>
  <c r="G1450" i="1" s="1"/>
  <c r="F1454" i="1"/>
  <c r="G1454" i="1" s="1"/>
  <c r="F1458" i="1"/>
  <c r="G1458" i="1" s="1"/>
  <c r="F1462" i="1"/>
  <c r="G1462" i="1" s="1"/>
  <c r="F1466" i="1"/>
  <c r="G1466" i="1" s="1"/>
  <c r="F1470" i="1"/>
  <c r="G1470" i="1" s="1"/>
  <c r="F1474" i="1"/>
  <c r="G1474" i="1" s="1"/>
  <c r="F1478" i="1"/>
  <c r="G1478" i="1" s="1"/>
  <c r="F1396" i="1"/>
  <c r="G1396" i="1" s="1"/>
  <c r="F1404" i="1"/>
  <c r="G1404" i="1" s="1"/>
  <c r="F1412" i="1"/>
  <c r="G1412" i="1" s="1"/>
  <c r="F1421" i="1"/>
  <c r="G1421" i="1" s="1"/>
  <c r="F1428" i="1"/>
  <c r="G1428" i="1" s="1"/>
  <c r="F1435" i="1"/>
  <c r="G1435" i="1" s="1"/>
  <c r="F1437" i="1"/>
  <c r="G1437" i="1" s="1"/>
  <c r="F1444" i="1"/>
  <c r="G1444" i="1" s="1"/>
  <c r="F1451" i="1"/>
  <c r="G1451" i="1" s="1"/>
  <c r="F1453" i="1"/>
  <c r="G1453" i="1" s="1"/>
  <c r="F1460" i="1"/>
  <c r="G1460" i="1" s="1"/>
  <c r="F1467" i="1"/>
  <c r="G1467" i="1" s="1"/>
  <c r="F1469" i="1"/>
  <c r="G1469" i="1" s="1"/>
  <c r="F1476" i="1"/>
  <c r="G1476" i="1" s="1"/>
  <c r="F1484" i="1"/>
  <c r="G1484" i="1" s="1"/>
  <c r="F1488" i="1"/>
  <c r="G1488" i="1" s="1"/>
  <c r="F1492" i="1"/>
  <c r="G1492" i="1" s="1"/>
  <c r="F1496" i="1"/>
  <c r="G1496" i="1" s="1"/>
  <c r="F1500" i="1"/>
  <c r="G1500" i="1" s="1"/>
  <c r="F1504" i="1"/>
  <c r="G1504" i="1" s="1"/>
  <c r="F1508" i="1"/>
  <c r="G1508" i="1" s="1"/>
  <c r="F1512" i="1"/>
  <c r="G1512" i="1" s="1"/>
  <c r="F1516" i="1"/>
  <c r="G1516" i="1" s="1"/>
  <c r="F1520" i="1"/>
  <c r="G1520" i="1" s="1"/>
  <c r="F1524" i="1"/>
  <c r="G1524" i="1" s="1"/>
  <c r="F1528" i="1"/>
  <c r="G1528" i="1" s="1"/>
  <c r="F1532" i="1"/>
  <c r="G1532" i="1" s="1"/>
  <c r="F1536" i="1"/>
  <c r="G1536" i="1" s="1"/>
  <c r="F1540" i="1"/>
  <c r="G1540" i="1" s="1"/>
  <c r="F1544" i="1"/>
  <c r="G1544" i="1" s="1"/>
  <c r="F1548" i="1"/>
  <c r="G1548" i="1" s="1"/>
  <c r="F1552" i="1"/>
  <c r="G1552" i="1" s="1"/>
  <c r="F1556" i="1"/>
  <c r="G1556" i="1" s="1"/>
  <c r="F1560" i="1"/>
  <c r="G1560" i="1" s="1"/>
  <c r="F1568" i="1"/>
  <c r="G1568" i="1" s="1"/>
  <c r="F1572" i="1"/>
  <c r="G1572" i="1" s="1"/>
  <c r="F1576" i="1"/>
  <c r="G1576" i="1" s="1"/>
  <c r="F1580" i="1"/>
  <c r="G1580" i="1" s="1"/>
  <c r="F1584" i="1"/>
  <c r="G1584" i="1" s="1"/>
  <c r="F1588" i="1"/>
  <c r="G1588" i="1" s="1"/>
  <c r="F1592" i="1"/>
  <c r="G1592" i="1" s="1"/>
  <c r="F1596" i="1"/>
  <c r="G1596" i="1" s="1"/>
  <c r="F1600" i="1"/>
  <c r="G1600" i="1" s="1"/>
  <c r="F1604" i="1"/>
  <c r="G1604" i="1" s="1"/>
  <c r="F1608" i="1"/>
  <c r="G1608" i="1" s="1"/>
  <c r="F1612" i="1"/>
  <c r="G1612" i="1" s="1"/>
  <c r="F1616" i="1"/>
  <c r="G1616" i="1" s="1"/>
  <c r="F1620" i="1"/>
  <c r="G1620" i="1" s="1"/>
  <c r="F1628" i="1"/>
  <c r="G1628" i="1" s="1"/>
  <c r="F1636" i="1"/>
  <c r="G1636" i="1" s="1"/>
  <c r="F1591" i="1"/>
  <c r="G1591" i="1" s="1"/>
  <c r="F1623" i="1"/>
  <c r="G1623" i="1" s="1"/>
  <c r="F1388" i="1"/>
  <c r="G1388" i="1" s="1"/>
  <c r="F1397" i="1"/>
  <c r="G1397" i="1" s="1"/>
  <c r="F1405" i="1"/>
  <c r="G1405" i="1" s="1"/>
  <c r="F1416" i="1"/>
  <c r="G1416" i="1" s="1"/>
  <c r="F1423" i="1"/>
  <c r="G1423" i="1" s="1"/>
  <c r="F1425" i="1"/>
  <c r="G1425" i="1" s="1"/>
  <c r="F1432" i="1"/>
  <c r="G1432" i="1" s="1"/>
  <c r="F1439" i="1"/>
  <c r="G1439" i="1" s="1"/>
  <c r="F1441" i="1"/>
  <c r="G1441" i="1" s="1"/>
  <c r="F1448" i="1"/>
  <c r="G1448" i="1" s="1"/>
  <c r="F1455" i="1"/>
  <c r="G1455" i="1" s="1"/>
  <c r="F1457" i="1"/>
  <c r="G1457" i="1" s="1"/>
  <c r="F1464" i="1"/>
  <c r="G1464" i="1" s="1"/>
  <c r="F1471" i="1"/>
  <c r="G1471" i="1" s="1"/>
  <c r="F1473" i="1"/>
  <c r="G1473" i="1" s="1"/>
  <c r="F1480" i="1"/>
  <c r="G1480" i="1" s="1"/>
  <c r="F1487" i="1"/>
  <c r="G1487" i="1" s="1"/>
  <c r="F1491" i="1"/>
  <c r="G1491" i="1" s="1"/>
  <c r="F1495" i="1"/>
  <c r="G1495" i="1" s="1"/>
  <c r="F1499" i="1"/>
  <c r="G1499" i="1" s="1"/>
  <c r="F1503" i="1"/>
  <c r="G1503" i="1" s="1"/>
  <c r="F1507" i="1"/>
  <c r="G1507" i="1" s="1"/>
  <c r="F1511" i="1"/>
  <c r="G1511" i="1" s="1"/>
  <c r="F1515" i="1"/>
  <c r="G1515" i="1" s="1"/>
  <c r="F1519" i="1"/>
  <c r="G1519" i="1" s="1"/>
  <c r="F1523" i="1"/>
  <c r="G1523" i="1" s="1"/>
  <c r="F1527" i="1"/>
  <c r="G1527" i="1" s="1"/>
  <c r="F1531" i="1"/>
  <c r="G1531" i="1" s="1"/>
  <c r="F1535" i="1"/>
  <c r="G1535" i="1" s="1"/>
  <c r="F1539" i="1"/>
  <c r="G1539" i="1" s="1"/>
  <c r="F1543" i="1"/>
  <c r="G1543" i="1" s="1"/>
  <c r="F1547" i="1"/>
  <c r="G1547" i="1" s="1"/>
  <c r="F1551" i="1"/>
  <c r="G1551" i="1" s="1"/>
  <c r="F1555" i="1"/>
  <c r="G1555" i="1" s="1"/>
  <c r="F1559" i="1"/>
  <c r="G1559" i="1" s="1"/>
  <c r="F1563" i="1"/>
  <c r="G1563" i="1" s="1"/>
  <c r="F1567" i="1"/>
  <c r="G1567" i="1" s="1"/>
  <c r="F1571" i="1"/>
  <c r="G1571" i="1" s="1"/>
  <c r="F1575" i="1"/>
  <c r="G1575" i="1" s="1"/>
  <c r="F1579" i="1"/>
  <c r="G1579" i="1" s="1"/>
  <c r="F1583" i="1"/>
  <c r="G1583" i="1" s="1"/>
  <c r="F1595" i="1"/>
  <c r="G1595" i="1" s="1"/>
  <c r="F1615" i="1"/>
  <c r="G1615" i="1" s="1"/>
  <c r="F1631" i="1"/>
  <c r="G1631" i="1" s="1"/>
  <c r="F1400" i="1"/>
  <c r="G1400" i="1" s="1"/>
  <c r="F1408" i="1"/>
  <c r="G1408" i="1" s="1"/>
  <c r="F1413" i="1"/>
  <c r="G1413" i="1" s="1"/>
  <c r="F1420" i="1"/>
  <c r="G1420" i="1" s="1"/>
  <c r="F1427" i="1"/>
  <c r="G1427" i="1" s="1"/>
  <c r="F1429" i="1"/>
  <c r="G1429" i="1" s="1"/>
  <c r="F1436" i="1"/>
  <c r="G1436" i="1" s="1"/>
  <c r="F1443" i="1"/>
  <c r="G1443" i="1" s="1"/>
  <c r="F1445" i="1"/>
  <c r="G1445" i="1" s="1"/>
  <c r="F1452" i="1"/>
  <c r="G1452" i="1" s="1"/>
  <c r="F1459" i="1"/>
  <c r="G1459" i="1" s="1"/>
  <c r="F1461" i="1"/>
  <c r="G1461" i="1" s="1"/>
  <c r="F1468" i="1"/>
  <c r="G1468" i="1" s="1"/>
  <c r="F1475" i="1"/>
  <c r="G1475" i="1" s="1"/>
  <c r="F1477" i="1"/>
  <c r="G1477" i="1" s="1"/>
  <c r="F1482" i="1"/>
  <c r="G1482" i="1" s="1"/>
  <c r="F1486" i="1"/>
  <c r="G1486" i="1" s="1"/>
  <c r="F1490" i="1"/>
  <c r="G1490" i="1" s="1"/>
  <c r="F1494" i="1"/>
  <c r="G1494" i="1" s="1"/>
  <c r="F1498" i="1"/>
  <c r="G1498" i="1" s="1"/>
  <c r="F1502" i="1"/>
  <c r="G1502" i="1" s="1"/>
  <c r="F1506" i="1"/>
  <c r="G1506" i="1" s="1"/>
  <c r="F1510" i="1"/>
  <c r="G1510" i="1" s="1"/>
  <c r="F1514" i="1"/>
  <c r="G1514" i="1" s="1"/>
  <c r="F1518" i="1"/>
  <c r="G1518" i="1" s="1"/>
  <c r="F1522" i="1"/>
  <c r="G1522" i="1" s="1"/>
  <c r="F1526" i="1"/>
  <c r="G1526" i="1" s="1"/>
  <c r="F1530" i="1"/>
  <c r="G1530" i="1" s="1"/>
  <c r="F1538" i="1"/>
  <c r="G1538" i="1" s="1"/>
  <c r="F1542" i="1"/>
  <c r="G1542" i="1" s="1"/>
  <c r="F1546" i="1"/>
  <c r="G1546" i="1" s="1"/>
  <c r="F1550" i="1"/>
  <c r="G1550" i="1" s="1"/>
  <c r="F1558" i="1"/>
  <c r="G1558" i="1" s="1"/>
  <c r="F1562" i="1"/>
  <c r="G1562" i="1" s="1"/>
  <c r="F1566" i="1"/>
  <c r="G1566" i="1" s="1"/>
  <c r="F1570" i="1"/>
  <c r="G1570" i="1" s="1"/>
  <c r="F1574" i="1"/>
  <c r="G1574" i="1" s="1"/>
  <c r="F1578" i="1"/>
  <c r="G1578" i="1" s="1"/>
  <c r="F1582" i="1"/>
  <c r="G1582" i="1" s="1"/>
  <c r="F1590" i="1"/>
  <c r="G1590" i="1" s="1"/>
  <c r="F1594" i="1"/>
  <c r="G1594" i="1" s="1"/>
  <c r="F1598" i="1"/>
  <c r="G1598" i="1" s="1"/>
  <c r="F1602" i="1"/>
  <c r="G1602" i="1" s="1"/>
  <c r="F1610" i="1"/>
  <c r="G1610" i="1" s="1"/>
  <c r="F1614" i="1"/>
  <c r="G1614" i="1" s="1"/>
  <c r="F1618" i="1"/>
  <c r="G1618" i="1" s="1"/>
  <c r="F1622" i="1"/>
  <c r="G1622" i="1" s="1"/>
  <c r="F1626" i="1"/>
  <c r="G1626" i="1" s="1"/>
  <c r="F1630" i="1"/>
  <c r="G1630" i="1" s="1"/>
  <c r="F1638" i="1"/>
  <c r="G1638" i="1" s="1"/>
  <c r="F1599" i="1"/>
  <c r="G1599" i="1" s="1"/>
  <c r="F1611" i="1"/>
  <c r="G1611" i="1" s="1"/>
  <c r="F1627" i="1"/>
  <c r="G1627" i="1" s="1"/>
  <c r="F1639" i="1"/>
  <c r="G1639" i="1" s="1"/>
  <c r="F1401" i="1"/>
  <c r="G1401" i="1" s="1"/>
  <c r="F1409" i="1"/>
  <c r="G1409" i="1" s="1"/>
  <c r="F1415" i="1"/>
  <c r="G1415" i="1" s="1"/>
  <c r="F1417" i="1"/>
  <c r="G1417" i="1" s="1"/>
  <c r="F1424" i="1"/>
  <c r="G1424" i="1" s="1"/>
  <c r="F1431" i="1"/>
  <c r="G1431" i="1" s="1"/>
  <c r="F1433" i="1"/>
  <c r="G1433" i="1" s="1"/>
  <c r="F1440" i="1"/>
  <c r="G1440" i="1" s="1"/>
  <c r="F1447" i="1"/>
  <c r="G1447" i="1" s="1"/>
  <c r="F1449" i="1"/>
  <c r="G1449" i="1" s="1"/>
  <c r="F1456" i="1"/>
  <c r="G1456" i="1" s="1"/>
  <c r="F1463" i="1"/>
  <c r="G1463" i="1" s="1"/>
  <c r="F1465" i="1"/>
  <c r="G1465" i="1" s="1"/>
  <c r="F1472" i="1"/>
  <c r="G1472" i="1" s="1"/>
  <c r="F1479" i="1"/>
  <c r="G1479" i="1" s="1"/>
  <c r="F1481" i="1"/>
  <c r="G1481" i="1" s="1"/>
  <c r="F1485" i="1"/>
  <c r="G1485" i="1" s="1"/>
  <c r="F1489" i="1"/>
  <c r="G1489" i="1" s="1"/>
  <c r="F1493" i="1"/>
  <c r="G1493" i="1" s="1"/>
  <c r="F1497" i="1"/>
  <c r="G1497" i="1" s="1"/>
  <c r="F1501" i="1"/>
  <c r="G1501" i="1" s="1"/>
  <c r="F1505" i="1"/>
  <c r="G1505" i="1" s="1"/>
  <c r="F1509" i="1"/>
  <c r="G1509" i="1" s="1"/>
  <c r="F1513" i="1"/>
  <c r="G1513" i="1" s="1"/>
  <c r="F1517" i="1"/>
  <c r="G1517" i="1" s="1"/>
  <c r="F1521" i="1"/>
  <c r="G1521" i="1" s="1"/>
  <c r="F1525" i="1"/>
  <c r="G1525" i="1" s="1"/>
  <c r="F1529" i="1"/>
  <c r="G1529" i="1" s="1"/>
  <c r="F1533" i="1"/>
  <c r="G1533" i="1" s="1"/>
  <c r="F1537" i="1"/>
  <c r="G1537" i="1" s="1"/>
  <c r="F1541" i="1"/>
  <c r="G1541" i="1" s="1"/>
  <c r="F1545" i="1"/>
  <c r="G1545" i="1" s="1"/>
  <c r="F1549" i="1"/>
  <c r="G1549" i="1" s="1"/>
  <c r="F1553" i="1"/>
  <c r="G1553" i="1" s="1"/>
  <c r="F1557" i="1"/>
  <c r="G1557" i="1" s="1"/>
  <c r="F1561" i="1"/>
  <c r="G1561" i="1" s="1"/>
  <c r="F1565" i="1"/>
  <c r="G1565" i="1" s="1"/>
  <c r="F1569" i="1"/>
  <c r="G1569" i="1" s="1"/>
  <c r="F1577" i="1"/>
  <c r="G1577" i="1" s="1"/>
  <c r="F1581" i="1"/>
  <c r="G1581" i="1" s="1"/>
  <c r="F1585" i="1"/>
  <c r="G1585" i="1" s="1"/>
  <c r="F1589" i="1"/>
  <c r="G1589" i="1" s="1"/>
  <c r="F1593" i="1"/>
  <c r="G1593" i="1" s="1"/>
  <c r="F1597" i="1"/>
  <c r="G1597" i="1" s="1"/>
  <c r="F1605" i="1"/>
  <c r="G1605" i="1" s="1"/>
  <c r="F1609" i="1"/>
  <c r="G1609" i="1" s="1"/>
  <c r="F1617" i="1"/>
  <c r="G1617" i="1" s="1"/>
  <c r="F1621" i="1"/>
  <c r="G1621" i="1" s="1"/>
  <c r="F1625" i="1"/>
  <c r="G1625" i="1" s="1"/>
  <c r="F1633" i="1"/>
  <c r="G1633" i="1" s="1"/>
  <c r="F1637" i="1"/>
  <c r="G1637" i="1" s="1"/>
  <c r="F1624" i="1"/>
  <c r="G1624" i="1" s="1"/>
  <c r="F1632" i="1"/>
  <c r="G1632" i="1" s="1"/>
  <c r="F1603" i="1"/>
  <c r="G1603" i="1" s="1"/>
  <c r="F1619" i="1"/>
  <c r="G1619" i="1" s="1"/>
  <c r="F1635" i="1"/>
  <c r="G1635" i="1" s="1"/>
  <c r="F342" i="1"/>
  <c r="G342" i="1" s="1"/>
  <c r="F346" i="1"/>
  <c r="G346" i="1" s="1"/>
  <c r="F350" i="1"/>
  <c r="G350" i="1" s="1"/>
  <c r="F354" i="1"/>
  <c r="G354" i="1" s="1"/>
  <c r="F358" i="1"/>
  <c r="G358" i="1" s="1"/>
  <c r="F362" i="1"/>
  <c r="G362" i="1" s="1"/>
  <c r="F366" i="1"/>
  <c r="G366" i="1" s="1"/>
  <c r="F370" i="1"/>
  <c r="G370" i="1" s="1"/>
  <c r="F374" i="1"/>
  <c r="G374" i="1" s="1"/>
  <c r="F378" i="1"/>
  <c r="G378" i="1" s="1"/>
  <c r="F382" i="1"/>
  <c r="G382" i="1" s="1"/>
  <c r="F386" i="1"/>
  <c r="G386" i="1" s="1"/>
  <c r="F390" i="1"/>
  <c r="G390" i="1" s="1"/>
  <c r="F394" i="1"/>
  <c r="G394" i="1" s="1"/>
  <c r="F398" i="1"/>
  <c r="G398" i="1" s="1"/>
  <c r="F402" i="1"/>
  <c r="G402" i="1" s="1"/>
  <c r="F406" i="1"/>
  <c r="G406" i="1" s="1"/>
  <c r="F410" i="1"/>
  <c r="G410" i="1" s="1"/>
  <c r="F414" i="1"/>
  <c r="G414" i="1" s="1"/>
  <c r="F418" i="1"/>
  <c r="G418" i="1" s="1"/>
  <c r="F422" i="1"/>
  <c r="G422" i="1" s="1"/>
  <c r="F426" i="1"/>
  <c r="G426" i="1" s="1"/>
  <c r="F430" i="1"/>
  <c r="G430" i="1" s="1"/>
  <c r="F434" i="1"/>
  <c r="G434" i="1" s="1"/>
  <c r="F438" i="1"/>
  <c r="G438" i="1" s="1"/>
  <c r="F442" i="1"/>
  <c r="G442" i="1" s="1"/>
  <c r="F446" i="1"/>
  <c r="G446" i="1" s="1"/>
  <c r="F450" i="1"/>
  <c r="G450" i="1" s="1"/>
  <c r="F454" i="1"/>
  <c r="G454" i="1" s="1"/>
  <c r="F458" i="1"/>
  <c r="G458" i="1" s="1"/>
  <c r="F462" i="1"/>
  <c r="G462" i="1" s="1"/>
  <c r="F466" i="1"/>
  <c r="G466" i="1" s="1"/>
  <c r="F470" i="1"/>
  <c r="G470" i="1" s="1"/>
  <c r="F474" i="1"/>
  <c r="G474" i="1" s="1"/>
  <c r="F345" i="1"/>
  <c r="G345" i="1" s="1"/>
  <c r="F349" i="1"/>
  <c r="G349" i="1" s="1"/>
  <c r="F353" i="1"/>
  <c r="G353" i="1" s="1"/>
  <c r="F357" i="1"/>
  <c r="G357" i="1" s="1"/>
  <c r="F361" i="1"/>
  <c r="G361" i="1" s="1"/>
  <c r="F365" i="1"/>
  <c r="G365" i="1" s="1"/>
  <c r="F369" i="1"/>
  <c r="G369" i="1" s="1"/>
  <c r="F373" i="1"/>
  <c r="G373" i="1" s="1"/>
  <c r="F377" i="1"/>
  <c r="G377" i="1" s="1"/>
  <c r="F381" i="1"/>
  <c r="G381" i="1" s="1"/>
  <c r="F385" i="1"/>
  <c r="G385" i="1" s="1"/>
  <c r="F389" i="1"/>
  <c r="G389" i="1" s="1"/>
  <c r="F393" i="1"/>
  <c r="G393" i="1" s="1"/>
  <c r="F397" i="1"/>
  <c r="G397" i="1" s="1"/>
  <c r="F401" i="1"/>
  <c r="G401" i="1" s="1"/>
  <c r="F405" i="1"/>
  <c r="G405" i="1" s="1"/>
  <c r="F409" i="1"/>
  <c r="G409" i="1" s="1"/>
  <c r="F413" i="1"/>
  <c r="G413" i="1" s="1"/>
  <c r="F417" i="1"/>
  <c r="G417" i="1" s="1"/>
  <c r="F421" i="1"/>
  <c r="G421" i="1" s="1"/>
  <c r="F425" i="1"/>
  <c r="G425" i="1" s="1"/>
  <c r="F429" i="1"/>
  <c r="G429" i="1" s="1"/>
  <c r="F433" i="1"/>
  <c r="G433" i="1" s="1"/>
  <c r="F437" i="1"/>
  <c r="G437" i="1" s="1"/>
  <c r="F441" i="1"/>
  <c r="G441" i="1" s="1"/>
  <c r="F445" i="1"/>
  <c r="G445" i="1" s="1"/>
  <c r="F449" i="1"/>
  <c r="G449" i="1" s="1"/>
  <c r="F453" i="1"/>
  <c r="G453" i="1" s="1"/>
  <c r="F457" i="1"/>
  <c r="G457" i="1" s="1"/>
  <c r="F461" i="1"/>
  <c r="G461" i="1" s="1"/>
  <c r="F465" i="1"/>
  <c r="G465" i="1" s="1"/>
  <c r="F469" i="1"/>
  <c r="G469" i="1" s="1"/>
  <c r="F473" i="1"/>
  <c r="G473" i="1" s="1"/>
  <c r="F477" i="1"/>
  <c r="G477" i="1" s="1"/>
  <c r="F481" i="1"/>
  <c r="G481" i="1" s="1"/>
  <c r="F485" i="1"/>
  <c r="G485" i="1" s="1"/>
  <c r="F489" i="1"/>
  <c r="G489" i="1" s="1"/>
  <c r="F493" i="1"/>
  <c r="G493" i="1" s="1"/>
  <c r="F497" i="1"/>
  <c r="G497" i="1" s="1"/>
  <c r="F501" i="1"/>
  <c r="G501" i="1" s="1"/>
  <c r="F505" i="1"/>
  <c r="G505" i="1" s="1"/>
  <c r="F344" i="1"/>
  <c r="G344" i="1" s="1"/>
  <c r="F348" i="1"/>
  <c r="G348" i="1" s="1"/>
  <c r="F352" i="1"/>
  <c r="G352" i="1" s="1"/>
  <c r="F356" i="1"/>
  <c r="G356" i="1" s="1"/>
  <c r="F360" i="1"/>
  <c r="G360" i="1" s="1"/>
  <c r="F364" i="1"/>
  <c r="G364" i="1" s="1"/>
  <c r="F368" i="1"/>
  <c r="G368" i="1" s="1"/>
  <c r="F372" i="1"/>
  <c r="G372" i="1" s="1"/>
  <c r="F376" i="1"/>
  <c r="G376" i="1" s="1"/>
  <c r="F380" i="1"/>
  <c r="G380" i="1" s="1"/>
  <c r="F384" i="1"/>
  <c r="G384" i="1" s="1"/>
  <c r="F388" i="1"/>
  <c r="G388" i="1" s="1"/>
  <c r="F392" i="1"/>
  <c r="G392" i="1" s="1"/>
  <c r="F396" i="1"/>
  <c r="G396" i="1" s="1"/>
  <c r="F400" i="1"/>
  <c r="G400" i="1" s="1"/>
  <c r="F404" i="1"/>
  <c r="G404" i="1" s="1"/>
  <c r="F408" i="1"/>
  <c r="G408" i="1" s="1"/>
  <c r="F412" i="1"/>
  <c r="G412" i="1" s="1"/>
  <c r="F416" i="1"/>
  <c r="G416" i="1" s="1"/>
  <c r="F420" i="1"/>
  <c r="G420" i="1" s="1"/>
  <c r="F424" i="1"/>
  <c r="G424" i="1" s="1"/>
  <c r="F428" i="1"/>
  <c r="G428" i="1" s="1"/>
  <c r="F432" i="1"/>
  <c r="G432" i="1" s="1"/>
  <c r="F436" i="1"/>
  <c r="G436" i="1" s="1"/>
  <c r="F440" i="1"/>
  <c r="G440" i="1" s="1"/>
  <c r="F444" i="1"/>
  <c r="G444" i="1" s="1"/>
  <c r="F448" i="1"/>
  <c r="G448" i="1" s="1"/>
  <c r="F452" i="1"/>
  <c r="G452" i="1" s="1"/>
  <c r="F456" i="1"/>
  <c r="G456" i="1" s="1"/>
  <c r="F460" i="1"/>
  <c r="G460" i="1" s="1"/>
  <c r="F464" i="1"/>
  <c r="G464" i="1" s="1"/>
  <c r="F468" i="1"/>
  <c r="G468" i="1" s="1"/>
  <c r="F472" i="1"/>
  <c r="G472" i="1" s="1"/>
  <c r="F476" i="1"/>
  <c r="G476" i="1" s="1"/>
  <c r="F480" i="1"/>
  <c r="G480" i="1" s="1"/>
  <c r="F484" i="1"/>
  <c r="G484" i="1" s="1"/>
  <c r="F488" i="1"/>
  <c r="G488" i="1" s="1"/>
  <c r="F492" i="1"/>
  <c r="G492" i="1" s="1"/>
  <c r="F496" i="1"/>
  <c r="G496" i="1" s="1"/>
  <c r="F500" i="1"/>
  <c r="G500" i="1" s="1"/>
  <c r="F504" i="1"/>
  <c r="G504" i="1" s="1"/>
  <c r="F351" i="1"/>
  <c r="G351" i="1" s="1"/>
  <c r="F367" i="1"/>
  <c r="G367" i="1" s="1"/>
  <c r="F383" i="1"/>
  <c r="G383" i="1" s="1"/>
  <c r="F399" i="1"/>
  <c r="G399" i="1" s="1"/>
  <c r="F415" i="1"/>
  <c r="G415" i="1" s="1"/>
  <c r="F431" i="1"/>
  <c r="G431" i="1" s="1"/>
  <c r="F447" i="1"/>
  <c r="G447" i="1" s="1"/>
  <c r="F463" i="1"/>
  <c r="G463" i="1" s="1"/>
  <c r="F482" i="1"/>
  <c r="G482" i="1" s="1"/>
  <c r="F347" i="1"/>
  <c r="G347" i="1" s="1"/>
  <c r="F363" i="1"/>
  <c r="G363" i="1" s="1"/>
  <c r="F379" i="1"/>
  <c r="G379" i="1" s="1"/>
  <c r="F395" i="1"/>
  <c r="G395" i="1" s="1"/>
  <c r="F411" i="1"/>
  <c r="G411" i="1" s="1"/>
  <c r="F427" i="1"/>
  <c r="G427" i="1" s="1"/>
  <c r="F443" i="1"/>
  <c r="G443" i="1" s="1"/>
  <c r="F459" i="1"/>
  <c r="G459" i="1" s="1"/>
  <c r="F475" i="1"/>
  <c r="G475" i="1" s="1"/>
  <c r="F483" i="1"/>
  <c r="G483" i="1" s="1"/>
  <c r="F355" i="1"/>
  <c r="G355" i="1" s="1"/>
  <c r="F371" i="1"/>
  <c r="G371" i="1" s="1"/>
  <c r="F387" i="1"/>
  <c r="G387" i="1" s="1"/>
  <c r="F403" i="1"/>
  <c r="G403" i="1" s="1"/>
  <c r="F419" i="1"/>
  <c r="G419" i="1" s="1"/>
  <c r="F435" i="1"/>
  <c r="G435" i="1" s="1"/>
  <c r="F451" i="1"/>
  <c r="G451" i="1" s="1"/>
  <c r="F467" i="1"/>
  <c r="G467" i="1" s="1"/>
  <c r="F479" i="1"/>
  <c r="G479" i="1" s="1"/>
  <c r="F487" i="1"/>
  <c r="G487" i="1" s="1"/>
  <c r="F495" i="1"/>
  <c r="G495" i="1" s="1"/>
  <c r="F503" i="1"/>
  <c r="G503" i="1" s="1"/>
  <c r="F510" i="1"/>
  <c r="G510" i="1" s="1"/>
  <c r="F514" i="1"/>
  <c r="G514" i="1" s="1"/>
  <c r="F518" i="1"/>
  <c r="G518" i="1" s="1"/>
  <c r="F522" i="1"/>
  <c r="G522" i="1" s="1"/>
  <c r="F526" i="1"/>
  <c r="G526" i="1" s="1"/>
  <c r="F534" i="1"/>
  <c r="G534" i="1" s="1"/>
  <c r="F538" i="1"/>
  <c r="G538" i="1" s="1"/>
  <c r="F542" i="1"/>
  <c r="G542" i="1" s="1"/>
  <c r="F550" i="1"/>
  <c r="G550" i="1" s="1"/>
  <c r="F554" i="1"/>
  <c r="G554" i="1" s="1"/>
  <c r="F375" i="1"/>
  <c r="G375" i="1" s="1"/>
  <c r="F439" i="1"/>
  <c r="G439" i="1" s="1"/>
  <c r="F478" i="1"/>
  <c r="G478" i="1" s="1"/>
  <c r="F512" i="1"/>
  <c r="G512" i="1" s="1"/>
  <c r="F519" i="1"/>
  <c r="G519" i="1" s="1"/>
  <c r="F521" i="1"/>
  <c r="G521" i="1" s="1"/>
  <c r="F528" i="1"/>
  <c r="G528" i="1" s="1"/>
  <c r="F531" i="1"/>
  <c r="G531" i="1" s="1"/>
  <c r="F533" i="1"/>
  <c r="G533" i="1" s="1"/>
  <c r="F540" i="1"/>
  <c r="G540" i="1" s="1"/>
  <c r="F552" i="1"/>
  <c r="G552" i="1" s="1"/>
  <c r="F560" i="1"/>
  <c r="G560" i="1" s="1"/>
  <c r="F564" i="1"/>
  <c r="G564" i="1" s="1"/>
  <c r="F568" i="1"/>
  <c r="G568" i="1" s="1"/>
  <c r="F572" i="1"/>
  <c r="G572" i="1" s="1"/>
  <c r="F576" i="1"/>
  <c r="G576" i="1" s="1"/>
  <c r="F580" i="1"/>
  <c r="G580" i="1" s="1"/>
  <c r="F584" i="1"/>
  <c r="G584" i="1" s="1"/>
  <c r="F588" i="1"/>
  <c r="G588" i="1" s="1"/>
  <c r="F592" i="1"/>
  <c r="G592" i="1" s="1"/>
  <c r="F596" i="1"/>
  <c r="G596" i="1" s="1"/>
  <c r="F600" i="1"/>
  <c r="G600" i="1" s="1"/>
  <c r="F604" i="1"/>
  <c r="G604" i="1" s="1"/>
  <c r="F608" i="1"/>
  <c r="G608" i="1" s="1"/>
  <c r="F612" i="1"/>
  <c r="G612" i="1" s="1"/>
  <c r="F616" i="1"/>
  <c r="G616" i="1" s="1"/>
  <c r="F620" i="1"/>
  <c r="G620" i="1" s="1"/>
  <c r="F624" i="1"/>
  <c r="G624" i="1" s="1"/>
  <c r="F628" i="1"/>
  <c r="G628" i="1" s="1"/>
  <c r="F632" i="1"/>
  <c r="G632" i="1" s="1"/>
  <c r="F636" i="1"/>
  <c r="G636" i="1" s="1"/>
  <c r="F640" i="1"/>
  <c r="G640" i="1" s="1"/>
  <c r="F644" i="1"/>
  <c r="G644" i="1" s="1"/>
  <c r="F648" i="1"/>
  <c r="G648" i="1" s="1"/>
  <c r="F652" i="1"/>
  <c r="G652" i="1" s="1"/>
  <c r="F656" i="1"/>
  <c r="G656" i="1" s="1"/>
  <c r="F660" i="1"/>
  <c r="G660" i="1" s="1"/>
  <c r="F666" i="1"/>
  <c r="G666" i="1" s="1"/>
  <c r="F674" i="1"/>
  <c r="G674" i="1" s="1"/>
  <c r="F678" i="1"/>
  <c r="G678" i="1" s="1"/>
  <c r="F682" i="1"/>
  <c r="G682" i="1" s="1"/>
  <c r="F686" i="1"/>
  <c r="G686" i="1" s="1"/>
  <c r="F690" i="1"/>
  <c r="G690" i="1" s="1"/>
  <c r="F694" i="1"/>
  <c r="G694" i="1" s="1"/>
  <c r="F698" i="1"/>
  <c r="G698" i="1" s="1"/>
  <c r="F702" i="1"/>
  <c r="G702" i="1" s="1"/>
  <c r="F706" i="1"/>
  <c r="G706" i="1" s="1"/>
  <c r="F710" i="1"/>
  <c r="G710" i="1" s="1"/>
  <c r="F714" i="1"/>
  <c r="G714" i="1" s="1"/>
  <c r="F718" i="1"/>
  <c r="G718" i="1" s="1"/>
  <c r="F722" i="1"/>
  <c r="G722" i="1" s="1"/>
  <c r="F359" i="1"/>
  <c r="G359" i="1" s="1"/>
  <c r="F423" i="1"/>
  <c r="G423" i="1" s="1"/>
  <c r="F486" i="1"/>
  <c r="G486" i="1" s="1"/>
  <c r="F490" i="1"/>
  <c r="G490" i="1" s="1"/>
  <c r="F507" i="1"/>
  <c r="G507" i="1" s="1"/>
  <c r="F509" i="1"/>
  <c r="G509" i="1" s="1"/>
  <c r="F516" i="1"/>
  <c r="G516" i="1" s="1"/>
  <c r="F523" i="1"/>
  <c r="G523" i="1" s="1"/>
  <c r="F525" i="1"/>
  <c r="G525" i="1" s="1"/>
  <c r="F535" i="1"/>
  <c r="G535" i="1" s="1"/>
  <c r="F537" i="1"/>
  <c r="G537" i="1" s="1"/>
  <c r="F544" i="1"/>
  <c r="G544" i="1" s="1"/>
  <c r="F547" i="1"/>
  <c r="G547" i="1" s="1"/>
  <c r="F549" i="1"/>
  <c r="G549" i="1" s="1"/>
  <c r="F556" i="1"/>
  <c r="G556" i="1" s="1"/>
  <c r="F559" i="1"/>
  <c r="G559" i="1" s="1"/>
  <c r="F563" i="1"/>
  <c r="G563" i="1" s="1"/>
  <c r="F567" i="1"/>
  <c r="G567" i="1" s="1"/>
  <c r="F571" i="1"/>
  <c r="G571" i="1" s="1"/>
  <c r="F575" i="1"/>
  <c r="G575" i="1" s="1"/>
  <c r="F579" i="1"/>
  <c r="G579" i="1" s="1"/>
  <c r="F583" i="1"/>
  <c r="G583" i="1" s="1"/>
  <c r="F587" i="1"/>
  <c r="G587" i="1" s="1"/>
  <c r="F591" i="1"/>
  <c r="G591" i="1" s="1"/>
  <c r="F595" i="1"/>
  <c r="G595" i="1" s="1"/>
  <c r="F599" i="1"/>
  <c r="G599" i="1" s="1"/>
  <c r="F391" i="1"/>
  <c r="G391" i="1" s="1"/>
  <c r="F455" i="1"/>
  <c r="G455" i="1" s="1"/>
  <c r="F499" i="1"/>
  <c r="G499" i="1" s="1"/>
  <c r="F502" i="1"/>
  <c r="G502" i="1" s="1"/>
  <c r="F506" i="1"/>
  <c r="G506" i="1" s="1"/>
  <c r="F508" i="1"/>
  <c r="G508" i="1" s="1"/>
  <c r="F515" i="1"/>
  <c r="G515" i="1" s="1"/>
  <c r="F517" i="1"/>
  <c r="G517" i="1" s="1"/>
  <c r="F524" i="1"/>
  <c r="G524" i="1" s="1"/>
  <c r="F536" i="1"/>
  <c r="G536" i="1" s="1"/>
  <c r="F543" i="1"/>
  <c r="G543" i="1" s="1"/>
  <c r="F545" i="1"/>
  <c r="G545" i="1" s="1"/>
  <c r="F555" i="1"/>
  <c r="G555" i="1" s="1"/>
  <c r="F557" i="1"/>
  <c r="G557" i="1" s="1"/>
  <c r="F561" i="1"/>
  <c r="G561" i="1" s="1"/>
  <c r="F565" i="1"/>
  <c r="G565" i="1" s="1"/>
  <c r="F569" i="1"/>
  <c r="G569" i="1" s="1"/>
  <c r="F573" i="1"/>
  <c r="G573" i="1" s="1"/>
  <c r="F577" i="1"/>
  <c r="G577" i="1" s="1"/>
  <c r="F581" i="1"/>
  <c r="G581" i="1" s="1"/>
  <c r="F585" i="1"/>
  <c r="G585" i="1" s="1"/>
  <c r="F589" i="1"/>
  <c r="G589" i="1" s="1"/>
  <c r="F593" i="1"/>
  <c r="G593" i="1" s="1"/>
  <c r="F597" i="1"/>
  <c r="G597" i="1" s="1"/>
  <c r="F601" i="1"/>
  <c r="G601" i="1" s="1"/>
  <c r="F605" i="1"/>
  <c r="G605" i="1" s="1"/>
  <c r="F609" i="1"/>
  <c r="G609" i="1" s="1"/>
  <c r="F617" i="1"/>
  <c r="G617" i="1" s="1"/>
  <c r="F625" i="1"/>
  <c r="G625" i="1" s="1"/>
  <c r="F629" i="1"/>
  <c r="G629" i="1" s="1"/>
  <c r="F633" i="1"/>
  <c r="G633" i="1" s="1"/>
  <c r="F637" i="1"/>
  <c r="G637" i="1" s="1"/>
  <c r="F641" i="1"/>
  <c r="G641" i="1" s="1"/>
  <c r="F645" i="1"/>
  <c r="G645" i="1" s="1"/>
  <c r="F649" i="1"/>
  <c r="G649" i="1" s="1"/>
  <c r="F653" i="1"/>
  <c r="G653" i="1" s="1"/>
  <c r="F657" i="1"/>
  <c r="G657" i="1" s="1"/>
  <c r="F661" i="1"/>
  <c r="G661" i="1" s="1"/>
  <c r="F667" i="1"/>
  <c r="G667" i="1" s="1"/>
  <c r="F671" i="1"/>
  <c r="G671" i="1" s="1"/>
  <c r="F675" i="1"/>
  <c r="G675" i="1" s="1"/>
  <c r="F679" i="1"/>
  <c r="G679" i="1" s="1"/>
  <c r="F683" i="1"/>
  <c r="G683" i="1" s="1"/>
  <c r="F687" i="1"/>
  <c r="G687" i="1" s="1"/>
  <c r="F691" i="1"/>
  <c r="G691" i="1" s="1"/>
  <c r="F343" i="1"/>
  <c r="G343" i="1" s="1"/>
  <c r="F511" i="1"/>
  <c r="G511" i="1" s="1"/>
  <c r="F562" i="1"/>
  <c r="G562" i="1" s="1"/>
  <c r="F578" i="1"/>
  <c r="G578" i="1" s="1"/>
  <c r="F594" i="1"/>
  <c r="G594" i="1" s="1"/>
  <c r="F602" i="1"/>
  <c r="G602" i="1" s="1"/>
  <c r="F610" i="1"/>
  <c r="G610" i="1" s="1"/>
  <c r="F615" i="1"/>
  <c r="G615" i="1" s="1"/>
  <c r="F622" i="1"/>
  <c r="G622" i="1" s="1"/>
  <c r="F630" i="1"/>
  <c r="G630" i="1" s="1"/>
  <c r="F638" i="1"/>
  <c r="G638" i="1" s="1"/>
  <c r="F646" i="1"/>
  <c r="G646" i="1" s="1"/>
  <c r="F654" i="1"/>
  <c r="G654" i="1" s="1"/>
  <c r="F681" i="1"/>
  <c r="G681" i="1" s="1"/>
  <c r="F689" i="1"/>
  <c r="G689" i="1" s="1"/>
  <c r="F696" i="1"/>
  <c r="G696" i="1" s="1"/>
  <c r="F703" i="1"/>
  <c r="G703" i="1" s="1"/>
  <c r="F705" i="1"/>
  <c r="G705" i="1" s="1"/>
  <c r="F712" i="1"/>
  <c r="G712" i="1" s="1"/>
  <c r="F719" i="1"/>
  <c r="G719" i="1" s="1"/>
  <c r="F721" i="1"/>
  <c r="G721" i="1" s="1"/>
  <c r="F727" i="1"/>
  <c r="G727" i="1" s="1"/>
  <c r="F731" i="1"/>
  <c r="G731" i="1" s="1"/>
  <c r="F735" i="1"/>
  <c r="G735" i="1" s="1"/>
  <c r="F739" i="1"/>
  <c r="G739" i="1" s="1"/>
  <c r="F743" i="1"/>
  <c r="G743" i="1" s="1"/>
  <c r="F747" i="1"/>
  <c r="G747" i="1" s="1"/>
  <c r="F751" i="1"/>
  <c r="G751" i="1" s="1"/>
  <c r="F755" i="1"/>
  <c r="G755" i="1" s="1"/>
  <c r="F759" i="1"/>
  <c r="G759" i="1" s="1"/>
  <c r="F763" i="1"/>
  <c r="G763" i="1" s="1"/>
  <c r="F767" i="1"/>
  <c r="G767" i="1" s="1"/>
  <c r="F771" i="1"/>
  <c r="G771" i="1" s="1"/>
  <c r="F775" i="1"/>
  <c r="G775" i="1" s="1"/>
  <c r="F779" i="1"/>
  <c r="G779" i="1" s="1"/>
  <c r="F783" i="1"/>
  <c r="G783" i="1" s="1"/>
  <c r="F787" i="1"/>
  <c r="G787" i="1" s="1"/>
  <c r="F791" i="1"/>
  <c r="G791" i="1" s="1"/>
  <c r="F795" i="1"/>
  <c r="G795" i="1" s="1"/>
  <c r="F799" i="1"/>
  <c r="G799" i="1" s="1"/>
  <c r="F803" i="1"/>
  <c r="G803" i="1" s="1"/>
  <c r="F807" i="1"/>
  <c r="G807" i="1" s="1"/>
  <c r="F811" i="1"/>
  <c r="G811" i="1" s="1"/>
  <c r="F815" i="1"/>
  <c r="G815" i="1" s="1"/>
  <c r="F819" i="1"/>
  <c r="G819" i="1" s="1"/>
  <c r="F823" i="1"/>
  <c r="G823" i="1" s="1"/>
  <c r="F827" i="1"/>
  <c r="G827" i="1" s="1"/>
  <c r="F831" i="1"/>
  <c r="G831" i="1" s="1"/>
  <c r="F835" i="1"/>
  <c r="G835" i="1" s="1"/>
  <c r="F839" i="1"/>
  <c r="G839" i="1" s="1"/>
  <c r="F843" i="1"/>
  <c r="G843" i="1" s="1"/>
  <c r="F491" i="1"/>
  <c r="G491" i="1" s="1"/>
  <c r="F513" i="1"/>
  <c r="G513" i="1" s="1"/>
  <c r="F520" i="1"/>
  <c r="G520" i="1" s="1"/>
  <c r="F527" i="1"/>
  <c r="G527" i="1" s="1"/>
  <c r="F532" i="1"/>
  <c r="G532" i="1" s="1"/>
  <c r="F539" i="1"/>
  <c r="G539" i="1" s="1"/>
  <c r="F551" i="1"/>
  <c r="G551" i="1" s="1"/>
  <c r="F558" i="1"/>
  <c r="G558" i="1" s="1"/>
  <c r="F574" i="1"/>
  <c r="G574" i="1" s="1"/>
  <c r="F590" i="1"/>
  <c r="G590" i="1" s="1"/>
  <c r="F603" i="1"/>
  <c r="G603" i="1" s="1"/>
  <c r="F611" i="1"/>
  <c r="G611" i="1" s="1"/>
  <c r="F618" i="1"/>
  <c r="G618" i="1" s="1"/>
  <c r="F623" i="1"/>
  <c r="G623" i="1" s="1"/>
  <c r="F631" i="1"/>
  <c r="G631" i="1" s="1"/>
  <c r="F639" i="1"/>
  <c r="G639" i="1" s="1"/>
  <c r="F647" i="1"/>
  <c r="G647" i="1" s="1"/>
  <c r="F655" i="1"/>
  <c r="G655" i="1" s="1"/>
  <c r="F672" i="1"/>
  <c r="G672" i="1" s="1"/>
  <c r="F676" i="1"/>
  <c r="G676" i="1" s="1"/>
  <c r="F684" i="1"/>
  <c r="G684" i="1" s="1"/>
  <c r="F692" i="1"/>
  <c r="G692" i="1" s="1"/>
  <c r="F700" i="1"/>
  <c r="G700" i="1" s="1"/>
  <c r="F707" i="1"/>
  <c r="G707" i="1" s="1"/>
  <c r="F709" i="1"/>
  <c r="G709" i="1" s="1"/>
  <c r="F716" i="1"/>
  <c r="G716" i="1" s="1"/>
  <c r="F723" i="1"/>
  <c r="G723" i="1" s="1"/>
  <c r="F726" i="1"/>
  <c r="G726" i="1" s="1"/>
  <c r="F730" i="1"/>
  <c r="G730" i="1" s="1"/>
  <c r="F734" i="1"/>
  <c r="G734" i="1" s="1"/>
  <c r="F738" i="1"/>
  <c r="G738" i="1" s="1"/>
  <c r="F742" i="1"/>
  <c r="G742" i="1" s="1"/>
  <c r="F746" i="1"/>
  <c r="G746" i="1" s="1"/>
  <c r="F750" i="1"/>
  <c r="G750" i="1" s="1"/>
  <c r="F754" i="1"/>
  <c r="G754" i="1" s="1"/>
  <c r="F758" i="1"/>
  <c r="G758" i="1" s="1"/>
  <c r="F762" i="1"/>
  <c r="G762" i="1" s="1"/>
  <c r="F766" i="1"/>
  <c r="G766" i="1" s="1"/>
  <c r="F770" i="1"/>
  <c r="G770" i="1" s="1"/>
  <c r="F774" i="1"/>
  <c r="G774" i="1" s="1"/>
  <c r="F778" i="1"/>
  <c r="G778" i="1" s="1"/>
  <c r="F782" i="1"/>
  <c r="G782" i="1" s="1"/>
  <c r="F786" i="1"/>
  <c r="G786" i="1" s="1"/>
  <c r="F790" i="1"/>
  <c r="G790" i="1" s="1"/>
  <c r="F794" i="1"/>
  <c r="G794" i="1" s="1"/>
  <c r="F798" i="1"/>
  <c r="G798" i="1" s="1"/>
  <c r="F802" i="1"/>
  <c r="G802" i="1" s="1"/>
  <c r="F806" i="1"/>
  <c r="G806" i="1" s="1"/>
  <c r="F810" i="1"/>
  <c r="G810" i="1" s="1"/>
  <c r="F814" i="1"/>
  <c r="G814" i="1" s="1"/>
  <c r="F818" i="1"/>
  <c r="G818" i="1" s="1"/>
  <c r="F822" i="1"/>
  <c r="G822" i="1" s="1"/>
  <c r="F826" i="1"/>
  <c r="G826" i="1" s="1"/>
  <c r="F830" i="1"/>
  <c r="G830" i="1" s="1"/>
  <c r="F834" i="1"/>
  <c r="G834" i="1" s="1"/>
  <c r="F838" i="1"/>
  <c r="G838" i="1" s="1"/>
  <c r="F842" i="1"/>
  <c r="G842" i="1" s="1"/>
  <c r="F846" i="1"/>
  <c r="G846" i="1" s="1"/>
  <c r="F850" i="1"/>
  <c r="G850" i="1" s="1"/>
  <c r="F854" i="1"/>
  <c r="G854" i="1" s="1"/>
  <c r="F471" i="1"/>
  <c r="G471" i="1" s="1"/>
  <c r="F494" i="1"/>
  <c r="G494" i="1" s="1"/>
  <c r="F529" i="1"/>
  <c r="G529" i="1" s="1"/>
  <c r="F541" i="1"/>
  <c r="G541" i="1" s="1"/>
  <c r="F553" i="1"/>
  <c r="G553" i="1" s="1"/>
  <c r="F570" i="1"/>
  <c r="G570" i="1" s="1"/>
  <c r="F586" i="1"/>
  <c r="G586" i="1" s="1"/>
  <c r="F606" i="1"/>
  <c r="G606" i="1" s="1"/>
  <c r="F619" i="1"/>
  <c r="G619" i="1" s="1"/>
  <c r="F626" i="1"/>
  <c r="G626" i="1" s="1"/>
  <c r="F634" i="1"/>
  <c r="G634" i="1" s="1"/>
  <c r="F642" i="1"/>
  <c r="G642" i="1" s="1"/>
  <c r="F650" i="1"/>
  <c r="G650" i="1" s="1"/>
  <c r="F658" i="1"/>
  <c r="G658" i="1" s="1"/>
  <c r="F668" i="1"/>
  <c r="G668" i="1" s="1"/>
  <c r="F673" i="1"/>
  <c r="G673" i="1" s="1"/>
  <c r="F677" i="1"/>
  <c r="G677" i="1" s="1"/>
  <c r="F685" i="1"/>
  <c r="G685" i="1" s="1"/>
  <c r="F693" i="1"/>
  <c r="G693" i="1" s="1"/>
  <c r="F695" i="1"/>
  <c r="G695" i="1" s="1"/>
  <c r="F697" i="1"/>
  <c r="G697" i="1" s="1"/>
  <c r="F704" i="1"/>
  <c r="G704" i="1" s="1"/>
  <c r="F711" i="1"/>
  <c r="G711" i="1" s="1"/>
  <c r="F713" i="1"/>
  <c r="G713" i="1" s="1"/>
  <c r="F720" i="1"/>
  <c r="G720" i="1" s="1"/>
  <c r="F725" i="1"/>
  <c r="G725" i="1" s="1"/>
  <c r="F729" i="1"/>
  <c r="G729" i="1" s="1"/>
  <c r="F733" i="1"/>
  <c r="G733" i="1" s="1"/>
  <c r="F737" i="1"/>
  <c r="G737" i="1" s="1"/>
  <c r="F741" i="1"/>
  <c r="G741" i="1" s="1"/>
  <c r="F745" i="1"/>
  <c r="G745" i="1" s="1"/>
  <c r="F749" i="1"/>
  <c r="G749" i="1" s="1"/>
  <c r="F753" i="1"/>
  <c r="G753" i="1" s="1"/>
  <c r="F757" i="1"/>
  <c r="G757" i="1" s="1"/>
  <c r="F761" i="1"/>
  <c r="G761" i="1" s="1"/>
  <c r="F765" i="1"/>
  <c r="G765" i="1" s="1"/>
  <c r="F769" i="1"/>
  <c r="G769" i="1" s="1"/>
  <c r="F773" i="1"/>
  <c r="G773" i="1" s="1"/>
  <c r="F777" i="1"/>
  <c r="G777" i="1" s="1"/>
  <c r="F781" i="1"/>
  <c r="G781" i="1" s="1"/>
  <c r="F785" i="1"/>
  <c r="G785" i="1" s="1"/>
  <c r="F789" i="1"/>
  <c r="G789" i="1" s="1"/>
  <c r="F793" i="1"/>
  <c r="G793" i="1" s="1"/>
  <c r="F797" i="1"/>
  <c r="G797" i="1" s="1"/>
  <c r="F801" i="1"/>
  <c r="G801" i="1" s="1"/>
  <c r="F805" i="1"/>
  <c r="G805" i="1" s="1"/>
  <c r="F809" i="1"/>
  <c r="G809" i="1" s="1"/>
  <c r="F813" i="1"/>
  <c r="G813" i="1" s="1"/>
  <c r="F817" i="1"/>
  <c r="G817" i="1" s="1"/>
  <c r="F821" i="1"/>
  <c r="G821" i="1" s="1"/>
  <c r="F825" i="1"/>
  <c r="G825" i="1" s="1"/>
  <c r="F829" i="1"/>
  <c r="G829" i="1" s="1"/>
  <c r="F833" i="1"/>
  <c r="G833" i="1" s="1"/>
  <c r="F837" i="1"/>
  <c r="G837" i="1" s="1"/>
  <c r="F841" i="1"/>
  <c r="G841" i="1" s="1"/>
  <c r="F845" i="1"/>
  <c r="G845" i="1" s="1"/>
  <c r="F849" i="1"/>
  <c r="G849" i="1" s="1"/>
  <c r="F853" i="1"/>
  <c r="G853" i="1" s="1"/>
  <c r="F857" i="1"/>
  <c r="G857" i="1" s="1"/>
  <c r="F861" i="1"/>
  <c r="G861" i="1" s="1"/>
  <c r="F865" i="1"/>
  <c r="G865" i="1" s="1"/>
  <c r="F407" i="1"/>
  <c r="G407" i="1" s="1"/>
  <c r="F498" i="1"/>
  <c r="G498" i="1" s="1"/>
  <c r="F566" i="1"/>
  <c r="G566" i="1" s="1"/>
  <c r="F582" i="1"/>
  <c r="G582" i="1" s="1"/>
  <c r="F598" i="1"/>
  <c r="G598" i="1" s="1"/>
  <c r="F607" i="1"/>
  <c r="G607" i="1" s="1"/>
  <c r="F614" i="1"/>
  <c r="G614" i="1" s="1"/>
  <c r="F627" i="1"/>
  <c r="G627" i="1" s="1"/>
  <c r="F635" i="1"/>
  <c r="G635" i="1" s="1"/>
  <c r="F643" i="1"/>
  <c r="G643" i="1" s="1"/>
  <c r="F651" i="1"/>
  <c r="G651" i="1" s="1"/>
  <c r="F659" i="1"/>
  <c r="G659" i="1" s="1"/>
  <c r="F669" i="1"/>
  <c r="G669" i="1" s="1"/>
  <c r="F680" i="1"/>
  <c r="G680" i="1" s="1"/>
  <c r="F688" i="1"/>
  <c r="G688" i="1" s="1"/>
  <c r="F699" i="1"/>
  <c r="G699" i="1" s="1"/>
  <c r="F701" i="1"/>
  <c r="G701" i="1" s="1"/>
  <c r="F708" i="1"/>
  <c r="G708" i="1" s="1"/>
  <c r="F715" i="1"/>
  <c r="G715" i="1" s="1"/>
  <c r="F717" i="1"/>
  <c r="G717" i="1" s="1"/>
  <c r="F724" i="1"/>
  <c r="G724" i="1" s="1"/>
  <c r="F728" i="1"/>
  <c r="G728" i="1" s="1"/>
  <c r="F732" i="1"/>
  <c r="G732" i="1" s="1"/>
  <c r="F736" i="1"/>
  <c r="G736" i="1" s="1"/>
  <c r="F740" i="1"/>
  <c r="G740" i="1" s="1"/>
  <c r="F744" i="1"/>
  <c r="G744" i="1" s="1"/>
  <c r="F748" i="1"/>
  <c r="G748" i="1" s="1"/>
  <c r="F752" i="1"/>
  <c r="G752" i="1" s="1"/>
  <c r="F756" i="1"/>
  <c r="G756" i="1" s="1"/>
  <c r="F760" i="1"/>
  <c r="G760" i="1" s="1"/>
  <c r="F764" i="1"/>
  <c r="G764" i="1" s="1"/>
  <c r="F768" i="1"/>
  <c r="G768" i="1" s="1"/>
  <c r="F772" i="1"/>
  <c r="G772" i="1" s="1"/>
  <c r="F776" i="1"/>
  <c r="G776" i="1" s="1"/>
  <c r="F780" i="1"/>
  <c r="G780" i="1" s="1"/>
  <c r="F784" i="1"/>
  <c r="G784" i="1" s="1"/>
  <c r="F788" i="1"/>
  <c r="G788" i="1" s="1"/>
  <c r="F792" i="1"/>
  <c r="G792" i="1" s="1"/>
  <c r="F796" i="1"/>
  <c r="G796" i="1" s="1"/>
  <c r="F800" i="1"/>
  <c r="G800" i="1" s="1"/>
  <c r="F804" i="1"/>
  <c r="G804" i="1" s="1"/>
  <c r="F808" i="1"/>
  <c r="G808" i="1" s="1"/>
  <c r="F812" i="1"/>
  <c r="G812" i="1" s="1"/>
  <c r="F816" i="1"/>
  <c r="G816" i="1" s="1"/>
  <c r="F820" i="1"/>
  <c r="G820" i="1" s="1"/>
  <c r="F824" i="1"/>
  <c r="G824" i="1" s="1"/>
  <c r="F828" i="1"/>
  <c r="G828" i="1" s="1"/>
  <c r="F832" i="1"/>
  <c r="G832" i="1" s="1"/>
  <c r="F852" i="1"/>
  <c r="G852" i="1" s="1"/>
  <c r="F862" i="1"/>
  <c r="G862" i="1" s="1"/>
  <c r="F864" i="1"/>
  <c r="G864" i="1" s="1"/>
  <c r="F867" i="1"/>
  <c r="G867" i="1" s="1"/>
  <c r="F871" i="1"/>
  <c r="G871" i="1" s="1"/>
  <c r="F880" i="1"/>
  <c r="G880" i="1" s="1"/>
  <c r="F884" i="1"/>
  <c r="G884" i="1" s="1"/>
  <c r="F888" i="1"/>
  <c r="G888" i="1" s="1"/>
  <c r="F892" i="1"/>
  <c r="G892" i="1" s="1"/>
  <c r="F896" i="1"/>
  <c r="G896" i="1" s="1"/>
  <c r="F1000" i="1"/>
  <c r="G1000" i="1" s="1"/>
  <c r="F1004" i="1"/>
  <c r="G1004" i="1" s="1"/>
  <c r="F1008" i="1"/>
  <c r="G1008" i="1" s="1"/>
  <c r="F1012" i="1"/>
  <c r="G1012" i="1" s="1"/>
  <c r="F1016" i="1"/>
  <c r="G1016" i="1" s="1"/>
  <c r="F1020" i="1"/>
  <c r="G1020" i="1" s="1"/>
  <c r="F844" i="1"/>
  <c r="G844" i="1" s="1"/>
  <c r="F847" i="1"/>
  <c r="G847" i="1" s="1"/>
  <c r="F855" i="1"/>
  <c r="G855" i="1" s="1"/>
  <c r="F859" i="1"/>
  <c r="G859" i="1" s="1"/>
  <c r="F866" i="1"/>
  <c r="G866" i="1" s="1"/>
  <c r="F870" i="1"/>
  <c r="G870" i="1" s="1"/>
  <c r="F874" i="1"/>
  <c r="G874" i="1" s="1"/>
  <c r="F879" i="1"/>
  <c r="G879" i="1" s="1"/>
  <c r="F883" i="1"/>
  <c r="G883" i="1" s="1"/>
  <c r="F891" i="1"/>
  <c r="G891" i="1" s="1"/>
  <c r="F895" i="1"/>
  <c r="G895" i="1" s="1"/>
  <c r="F899" i="1"/>
  <c r="G899" i="1" s="1"/>
  <c r="F999" i="1"/>
  <c r="G999" i="1" s="1"/>
  <c r="F1003" i="1"/>
  <c r="G1003" i="1" s="1"/>
  <c r="F1007" i="1"/>
  <c r="G1007" i="1" s="1"/>
  <c r="F1011" i="1"/>
  <c r="G1011" i="1" s="1"/>
  <c r="F1015" i="1"/>
  <c r="G1015" i="1" s="1"/>
  <c r="F1019" i="1"/>
  <c r="G1019" i="1" s="1"/>
  <c r="F840" i="1"/>
  <c r="G840" i="1" s="1"/>
  <c r="F848" i="1"/>
  <c r="G848" i="1" s="1"/>
  <c r="F856" i="1"/>
  <c r="G856" i="1" s="1"/>
  <c r="F863" i="1"/>
  <c r="G863" i="1" s="1"/>
  <c r="F869" i="1"/>
  <c r="G869" i="1" s="1"/>
  <c r="F873" i="1"/>
  <c r="G873" i="1" s="1"/>
  <c r="F876" i="1"/>
  <c r="G876" i="1" s="1"/>
  <c r="F878" i="1"/>
  <c r="G878" i="1" s="1"/>
  <c r="F882" i="1"/>
  <c r="G882" i="1" s="1"/>
  <c r="F886" i="1"/>
  <c r="G886" i="1" s="1"/>
  <c r="F890" i="1"/>
  <c r="G890" i="1" s="1"/>
  <c r="F894" i="1"/>
  <c r="G894" i="1" s="1"/>
  <c r="F898" i="1"/>
  <c r="G898" i="1" s="1"/>
  <c r="F836" i="1"/>
  <c r="G836" i="1" s="1"/>
  <c r="F851" i="1"/>
  <c r="G851" i="1" s="1"/>
  <c r="F858" i="1"/>
  <c r="G858" i="1" s="1"/>
  <c r="F860" i="1"/>
  <c r="G860" i="1" s="1"/>
  <c r="F868" i="1"/>
  <c r="G868" i="1" s="1"/>
  <c r="F872" i="1"/>
  <c r="G872" i="1" s="1"/>
  <c r="F875" i="1"/>
  <c r="G875" i="1" s="1"/>
  <c r="F877" i="1"/>
  <c r="G877" i="1" s="1"/>
  <c r="F881" i="1"/>
  <c r="G881" i="1" s="1"/>
  <c r="F885" i="1"/>
  <c r="G885" i="1" s="1"/>
  <c r="F889" i="1"/>
  <c r="G889" i="1" s="1"/>
  <c r="F893" i="1"/>
  <c r="G893" i="1" s="1"/>
  <c r="F897" i="1"/>
  <c r="G897" i="1" s="1"/>
  <c r="F1001" i="1"/>
  <c r="G1001" i="1" s="1"/>
  <c r="F1005" i="1"/>
  <c r="G1005" i="1" s="1"/>
  <c r="F1009" i="1"/>
  <c r="G1009" i="1" s="1"/>
  <c r="F1013" i="1"/>
  <c r="G1013" i="1" s="1"/>
  <c r="F1017" i="1"/>
  <c r="G1017" i="1" s="1"/>
  <c r="F1021" i="1"/>
  <c r="G1021" i="1" s="1"/>
  <c r="F1006" i="1"/>
  <c r="G1006" i="1" s="1"/>
  <c r="F1022" i="1"/>
  <c r="G1022" i="1" s="1"/>
  <c r="F1152" i="1"/>
  <c r="G1152" i="1" s="1"/>
  <c r="F1212" i="1"/>
  <c r="G1212" i="1" s="1"/>
  <c r="F1216" i="1"/>
  <c r="G1216" i="1" s="1"/>
  <c r="F1002" i="1"/>
  <c r="G1002" i="1" s="1"/>
  <c r="F1018" i="1"/>
  <c r="G1018" i="1" s="1"/>
  <c r="F1215" i="1"/>
  <c r="G1215" i="1" s="1"/>
  <c r="F1014" i="1"/>
  <c r="G1014" i="1" s="1"/>
  <c r="F1154" i="1"/>
  <c r="G1154" i="1" s="1"/>
  <c r="F1214" i="1"/>
  <c r="G1214" i="1" s="1"/>
  <c r="F1010" i="1"/>
  <c r="G1010" i="1" s="1"/>
  <c r="F1153" i="1"/>
  <c r="G1153" i="1" s="1"/>
  <c r="F1213" i="1"/>
  <c r="G1213" i="1" s="1"/>
  <c r="F1217" i="1"/>
  <c r="G1217" i="1" s="1"/>
  <c r="F5" i="1"/>
  <c r="G5" i="1" s="1"/>
  <c r="F6" i="1"/>
  <c r="G6" i="1" s="1"/>
  <c r="F10" i="1"/>
  <c r="G10" i="1" s="1"/>
  <c r="F14" i="1"/>
  <c r="G14" i="1" s="1"/>
  <c r="F18" i="1"/>
  <c r="G18" i="1" s="1"/>
  <c r="F22" i="1"/>
  <c r="G22" i="1" s="1"/>
  <c r="F26" i="1"/>
  <c r="G26" i="1" s="1"/>
  <c r="F30" i="1"/>
  <c r="G30" i="1" s="1"/>
  <c r="F7" i="1"/>
  <c r="G7" i="1" s="1"/>
  <c r="F11" i="1"/>
  <c r="G11" i="1" s="1"/>
  <c r="F15" i="1"/>
  <c r="G15" i="1" s="1"/>
  <c r="F19" i="1"/>
  <c r="G19" i="1" s="1"/>
  <c r="F23" i="1"/>
  <c r="G23" i="1" s="1"/>
  <c r="F27" i="1"/>
  <c r="G27" i="1" s="1"/>
  <c r="F31" i="1"/>
  <c r="G31" i="1" s="1"/>
  <c r="F8" i="1"/>
  <c r="G8" i="1" s="1"/>
  <c r="F12" i="1"/>
  <c r="G12" i="1" s="1"/>
  <c r="F16" i="1"/>
  <c r="G16" i="1" s="1"/>
  <c r="F20" i="1"/>
  <c r="G20" i="1" s="1"/>
  <c r="F24" i="1"/>
  <c r="G24" i="1" s="1"/>
  <c r="F28" i="1"/>
  <c r="G28" i="1" s="1"/>
  <c r="F9" i="1"/>
  <c r="G9" i="1" s="1"/>
  <c r="F13" i="1"/>
  <c r="G13" i="1" s="1"/>
  <c r="F17" i="1"/>
  <c r="G17" i="1" s="1"/>
  <c r="F21" i="1"/>
  <c r="G21" i="1" s="1"/>
  <c r="F25" i="1"/>
  <c r="G25" i="1" s="1"/>
  <c r="F29" i="1"/>
  <c r="G29" i="1" s="1"/>
</calcChain>
</file>

<file path=xl/sharedStrings.xml><?xml version="1.0" encoding="utf-8"?>
<sst xmlns="http://schemas.openxmlformats.org/spreadsheetml/2006/main" count="6506" uniqueCount="2440">
  <si>
    <t>Kod</t>
  </si>
  <si>
    <t>EAN</t>
  </si>
  <si>
    <t>Produkt</t>
  </si>
  <si>
    <t>Cena bez VAT **</t>
  </si>
  <si>
    <t>Sleva</t>
  </si>
  <si>
    <t>Cena po rabacie</t>
  </si>
  <si>
    <t>Sales group</t>
  </si>
  <si>
    <t>Notatki</t>
  </si>
  <si>
    <t>Dostupnost novinek od</t>
  </si>
  <si>
    <t>Podtynkowe systemy instalacyjne</t>
  </si>
  <si>
    <t>AM101/1120-PL-01</t>
  </si>
  <si>
    <t>Sádromodul - Podtynkowy system instalacyjny do suchej zabudowy (karton-gips)</t>
  </si>
  <si>
    <t>OTHER</t>
  </si>
  <si>
    <t>C201</t>
  </si>
  <si>
    <t>Podtynkowy system instalacyjny do suchej zabudowy (karton-gips)</t>
  </si>
  <si>
    <t>AM112</t>
  </si>
  <si>
    <t>Basicmodul - Zbiornik do zabudowy ciężkiej</t>
  </si>
  <si>
    <t>AM112W</t>
  </si>
  <si>
    <t>AM100/1000</t>
  </si>
  <si>
    <t>Alcamodul - Podtynkowy system instalacyjny do zabudowy ciężkiej</t>
  </si>
  <si>
    <t>AM100/1000E</t>
  </si>
  <si>
    <t>Alcamodul - Podtynkowy system instalacyjny ECOLOGY do zabudowy ciężkiej</t>
  </si>
  <si>
    <t>AM100/850</t>
  </si>
  <si>
    <t>AM115/1000</t>
  </si>
  <si>
    <t>Renovmodul - Podtynkowy system instalacyjny do zabudowy ciężkiej</t>
  </si>
  <si>
    <t>AM115/1000E</t>
  </si>
  <si>
    <t>Renovmodul - Podtynkowy system instalacyjny ECOLOGY do zabudowy ciężkiej</t>
  </si>
  <si>
    <t>AM115/1000V</t>
  </si>
  <si>
    <t>Renovmodul - Podtynkowy system instalacyjny z wentylacją do zabudowy ciężkiej</t>
  </si>
  <si>
    <t>AM119/1000</t>
  </si>
  <si>
    <t>Renovmodul - Podtynkowy system instalacyjny do zabudowy ciężkiej z kontrolą górną lub przednią</t>
  </si>
  <si>
    <t>AM119/850</t>
  </si>
  <si>
    <t>AM101/1120</t>
  </si>
  <si>
    <t>AM101/1120E</t>
  </si>
  <si>
    <t>Sádromodul - Podtynkowy system instalacyjny ECOLOGY do suchej zabudowy (karton-gips)</t>
  </si>
  <si>
    <t>AM101/1120V</t>
  </si>
  <si>
    <t>Sádromodul - Podtynkowy system instalacyjny z wentylacją do suchej zabudowy (karton-gips)</t>
  </si>
  <si>
    <t>AM101/1120W</t>
  </si>
  <si>
    <t>AM101/1120F</t>
  </si>
  <si>
    <t>AM101/1000</t>
  </si>
  <si>
    <t>AM101/850</t>
  </si>
  <si>
    <t>AM101/850W</t>
  </si>
  <si>
    <t>AM102/1120</t>
  </si>
  <si>
    <t>Jádromodul - Podtynkowy system instalacyjny do suchej zabudowy (zwłaszcza w odbudowie jednostek sanitarnych)</t>
  </si>
  <si>
    <t>AM118/1000</t>
  </si>
  <si>
    <t>Sádromodul - Podtynkowy system instalacyjny do suchej zabudowy (karton-gips) z kontrolą górną lub przednią</t>
  </si>
  <si>
    <t>AM118/850</t>
  </si>
  <si>
    <t>AM102/1120E</t>
  </si>
  <si>
    <t>Jádromodul - Podtynkowy system instalacyjny ECOLOGY do suchej zabudowy (zwłaszcza w odbudowie jednostek sanitarnych)</t>
  </si>
  <si>
    <t>AM102/1120V</t>
  </si>
  <si>
    <t>Jádromodul - Podtynkowy system instalacyjny z wentylacją do suchej zabudowy (zwłaszcza w odbudowie jednostek sanitarnych)</t>
  </si>
  <si>
    <t>AM102/1000</t>
  </si>
  <si>
    <t>AM102/850</t>
  </si>
  <si>
    <t>AM101/1500L</t>
  </si>
  <si>
    <t>Medic Assistant - Podtynkowy system instalacyjny do suchej zabudowy, z regulowaną wysokością – dla osób o ograniczonej sprawności ruchowej</t>
  </si>
  <si>
    <t>Cena pod zapytanie</t>
  </si>
  <si>
    <t>O2</t>
  </si>
  <si>
    <t>AM101/1300H</t>
  </si>
  <si>
    <t>Sádromodul - Podtynkowy system instalacyjny do suchej zabudowy (karton-gips) – dla osób o ograniczonej sprawności ruchowej</t>
  </si>
  <si>
    <t>AM116/1120</t>
  </si>
  <si>
    <t>Solomodul - Podtynkowy system instalacyjny do suchej zabudowy (wolnostojący)</t>
  </si>
  <si>
    <t>AM116/1300H</t>
  </si>
  <si>
    <t>Solomodul - Podtynkowy system instalacyjny do suchej zabudowy (wolnostojący) – dla osób o ograniczonej sprawności ruchowej</t>
  </si>
  <si>
    <t>A108F/1100</t>
  </si>
  <si>
    <t>Rama montażowa ze zbiornikiem do miski i baterii z odpływem DN90/110</t>
  </si>
  <si>
    <t>A108F/1500</t>
  </si>
  <si>
    <t>AM101/1120-3:1 SET</t>
  </si>
  <si>
    <t>AM101/1120-3:1 SET (M1710+M91)</t>
  </si>
  <si>
    <t>N</t>
  </si>
  <si>
    <t>AM101/1120-5:1 SET-A60-ALCA</t>
  </si>
  <si>
    <t>AM101/1120-5:1 SET (M1710+M91+A60+WC ALCA)</t>
  </si>
  <si>
    <t>AM101/1120-5:1 SET-A604-RIM</t>
  </si>
  <si>
    <t>AM101/1120-5:1 SET (M1710+M91+A604+WC RIMFLOW)</t>
  </si>
  <si>
    <t>AM102/1120-3:1 SET</t>
  </si>
  <si>
    <t>AM102/1120-3:1 SET (M1710+M91)</t>
  </si>
  <si>
    <t>AM102/1120-5:1 SET-A60-ALCA</t>
  </si>
  <si>
    <t>AM102/1120-5:1 SET (M1710+M91+A60+WC ALCA)</t>
  </si>
  <si>
    <t>AM102/1120-5:1 SET-A604-RIM</t>
  </si>
  <si>
    <t>AM102/1120-5:1 SET (M1710+M91+A604+WC RIMFLOW)</t>
  </si>
  <si>
    <t>AM115/1000-3:1 SET</t>
  </si>
  <si>
    <t>AM115/1000-3:1 SET (M1710+M91)</t>
  </si>
  <si>
    <t>AM115/1000-5:1 SET-A60-ALCA</t>
  </si>
  <si>
    <t>AM115/1000-5:1 SET (M1710+M91+A60+WC ALCA)</t>
  </si>
  <si>
    <t>AM115/1000-5:1 SET-A604-RIM</t>
  </si>
  <si>
    <t>AM115/1000-5:1 SET (M1710+M91+A604+WC RIMFLOW)</t>
  </si>
  <si>
    <t>A108F 5:1 SET</t>
  </si>
  <si>
    <t xml:space="preserve">Set: rama montażowa, muszla wisząca z kratką, podkładka pod muszlę, przycisk sterujący </t>
  </si>
  <si>
    <t>Podtynkowe systemy instalacyjne Slim</t>
  </si>
  <si>
    <t>AM1112</t>
  </si>
  <si>
    <t>Basicmodul Slim - Zbiornik do zabudowy ciężkiej</t>
  </si>
  <si>
    <t>AM1115/1000</t>
  </si>
  <si>
    <t>Renovmodul Slim - Podtynkowy system instalacyjny do zabudowy ciężkiej</t>
  </si>
  <si>
    <t>AM1101/1200</t>
  </si>
  <si>
    <t>Sádromodul Slim - Podtynkowy system instalacyjny do suchej zabudowy (karton-gips)</t>
  </si>
  <si>
    <t>Ceramika sanitarna</t>
  </si>
  <si>
    <t>WC ALCA</t>
  </si>
  <si>
    <t>Muszla WC wisząca</t>
  </si>
  <si>
    <t>WS ALCA</t>
  </si>
  <si>
    <t>Muszla wisząca z kratką</t>
  </si>
  <si>
    <t>WC Alca MEDIC</t>
  </si>
  <si>
    <t>Muszla WC wisząca dla osób o ograniczonej sprawności ruchowej</t>
  </si>
  <si>
    <t>WC RIMFLOW</t>
  </si>
  <si>
    <t>AC01</t>
  </si>
  <si>
    <t>Bidet TREND</t>
  </si>
  <si>
    <t>Podtynkowe systemy instalacyjne – akcesoria</t>
  </si>
  <si>
    <t>P169</t>
  </si>
  <si>
    <t>Zestaw do wkładania tabletek toaletowych</t>
  </si>
  <si>
    <t>M147</t>
  </si>
  <si>
    <t>Złącze przedłużone do stosowania z WC dla osób niepełnosprawnych</t>
  </si>
  <si>
    <t>P128</t>
  </si>
  <si>
    <t>Wentylator do instalacji podtynkowych z wentylacją</t>
  </si>
  <si>
    <t>P115</t>
  </si>
  <si>
    <t>Regulator prędkości przepływu wody</t>
  </si>
  <si>
    <t>P103</t>
  </si>
  <si>
    <t>Konsola podłączenia wody G1/2"</t>
  </si>
  <si>
    <t>M906</t>
  </si>
  <si>
    <t>Kolano odpływu komplet DN90/110</t>
  </si>
  <si>
    <t>M908</t>
  </si>
  <si>
    <t>Kolano odpływu komplet DN90/90</t>
  </si>
  <si>
    <t>M907</t>
  </si>
  <si>
    <t>Redukcja komplet DN90/110</t>
  </si>
  <si>
    <t>M909</t>
  </si>
  <si>
    <t>Podwójne kolano połączeniowe 90° z uszczelkami</t>
  </si>
  <si>
    <t>M900</t>
  </si>
  <si>
    <t>Zestaw podłączeniowy</t>
  </si>
  <si>
    <t>M9000</t>
  </si>
  <si>
    <t>Zestaw podłączeniowy przedłużony do stosowania z WC dla osób niepełnosprawnych</t>
  </si>
  <si>
    <t>M901</t>
  </si>
  <si>
    <t>Rura zasilająca z uszczelkami 45×58×25</t>
  </si>
  <si>
    <t>M902</t>
  </si>
  <si>
    <t>Rura odpływowa z uszczelkami</t>
  </si>
  <si>
    <t>M148</t>
  </si>
  <si>
    <t>M90</t>
  </si>
  <si>
    <t>Nogi do systemów podtynkowych</t>
  </si>
  <si>
    <t>P118</t>
  </si>
  <si>
    <t>Przedłużone nogi do systemów podtynkowych</t>
  </si>
  <si>
    <t>M918</t>
  </si>
  <si>
    <t>Adapter do mocowania stelaża w rogu</t>
  </si>
  <si>
    <t>Podkładki izolacyjne</t>
  </si>
  <si>
    <t>M91</t>
  </si>
  <si>
    <t>Podkładka pod muszlę wiszącą i bidet</t>
  </si>
  <si>
    <t>M910</t>
  </si>
  <si>
    <t>Podkładka pod muszlę wiszącą i bidet z dodatkami (biały)</t>
  </si>
  <si>
    <t>M910CR</t>
  </si>
  <si>
    <t>Podkładka pod muszlę wiszącą i bidet z dodatkami (chrom)</t>
  </si>
  <si>
    <t>M930</t>
  </si>
  <si>
    <t>M930CR</t>
  </si>
  <si>
    <t>M920</t>
  </si>
  <si>
    <t>Podkładka pod muszlę stojącą i bidet</t>
  </si>
  <si>
    <t>M940</t>
  </si>
  <si>
    <t>Podkładka pod umywalkę wiszącą</t>
  </si>
  <si>
    <t>M950</t>
  </si>
  <si>
    <t>Podkładka pod pisuar wiszący</t>
  </si>
  <si>
    <t>Ramy montażowe</t>
  </si>
  <si>
    <t>A104/1000</t>
  </si>
  <si>
    <t>Rama montażowa do umywalki</t>
  </si>
  <si>
    <t>A104/850</t>
  </si>
  <si>
    <t>A104A/1120</t>
  </si>
  <si>
    <t>Rama montażowa do umywalki i baterii</t>
  </si>
  <si>
    <t>A104AVS/1200</t>
  </si>
  <si>
    <t>Rama montażowa do umywalki i baterii z zabudowanym syfonem</t>
  </si>
  <si>
    <t>D</t>
  </si>
  <si>
    <t>A104AVS/1120</t>
  </si>
  <si>
    <t>Rama montażowa do baterii</t>
  </si>
  <si>
    <t>A104B/1120</t>
  </si>
  <si>
    <t>A104PB/1120</t>
  </si>
  <si>
    <t>Rama montażowa do baterii podtynkowej</t>
  </si>
  <si>
    <t>A105/1120</t>
  </si>
  <si>
    <t>Rama montażowa do bidetu</t>
  </si>
  <si>
    <t>A105/1000</t>
  </si>
  <si>
    <t>A105/850</t>
  </si>
  <si>
    <t>A105/450</t>
  </si>
  <si>
    <t>A106/1120</t>
  </si>
  <si>
    <t>Rama montażowa do poręczy</t>
  </si>
  <si>
    <t>A107/1200</t>
  </si>
  <si>
    <t>Rama montażowa do pisuaru</t>
  </si>
  <si>
    <t>A107/1120</t>
  </si>
  <si>
    <t>A107S/1200</t>
  </si>
  <si>
    <t>Rama montażowa do pisuaru z mocowaniem sensora</t>
  </si>
  <si>
    <t>A107S/1120</t>
  </si>
  <si>
    <t>A104/1120</t>
  </si>
  <si>
    <t>A108/1300</t>
  </si>
  <si>
    <t>Rama montażowa do miski i baterii</t>
  </si>
  <si>
    <t>Rama montażowa do wiszącego WC kombi</t>
  </si>
  <si>
    <t>A113/1120</t>
  </si>
  <si>
    <t>A114/1120</t>
  </si>
  <si>
    <t>Rama montażowa do miski wiszącej WC</t>
  </si>
  <si>
    <t>A114S/1120</t>
  </si>
  <si>
    <t>Rama montażowa do miski wiszącej WC i sensora</t>
  </si>
  <si>
    <t>A114S/1200</t>
  </si>
  <si>
    <t>A117B</t>
  </si>
  <si>
    <t>Rama montażowa do baterii w konstrukcjach gipsowo-kartonowych</t>
  </si>
  <si>
    <t>A117PB</t>
  </si>
  <si>
    <t>Rama montażowa do baterii podtynkowej w konstrukcjach gipsowo-kartonowych</t>
  </si>
  <si>
    <t>Przyciski sterujące i sensory</t>
  </si>
  <si>
    <t>Przyciski sterujące THIN</t>
  </si>
  <si>
    <t>M770</t>
  </si>
  <si>
    <t>THIN - Przycisk sterujący do systemów podtynkowych, biały-połysk/chrom-połysk</t>
  </si>
  <si>
    <t>M771</t>
  </si>
  <si>
    <t>THIN - Przycisk sterujący do systemów podtynkowych, chrom-połysk/chrom-mat</t>
  </si>
  <si>
    <t>M772</t>
  </si>
  <si>
    <t>THIN - Przycisk sterujący do systemów podtynkowych, chrom-mat/chrom-połysk</t>
  </si>
  <si>
    <t>M775</t>
  </si>
  <si>
    <t>THIN - Przycisk sterujący do systemów podtynkowych, biały-połysk/złoty-połysk</t>
  </si>
  <si>
    <t>M776</t>
  </si>
  <si>
    <t>THIN - Przycisk sterujący do systemów podtynkowych, biały-mat/chrom-polysk</t>
  </si>
  <si>
    <t>M778</t>
  </si>
  <si>
    <t>THIN - Przycisk sterujący do systemów podtynkowych, czarny-mat/chrom-połysk</t>
  </si>
  <si>
    <t>M670</t>
  </si>
  <si>
    <t>THIN - Przycisk sterujący do systemów podtynkowych, biały-połysk</t>
  </si>
  <si>
    <t>M671</t>
  </si>
  <si>
    <t>THIN - Przycisk sterujący do systemów podtynkowych, chrom-połysk</t>
  </si>
  <si>
    <t>M672</t>
  </si>
  <si>
    <t>THIN - Przycisk sterujący do systemów podtynkowych, chrom-mat</t>
  </si>
  <si>
    <t>M675</t>
  </si>
  <si>
    <t>THIN - Przycisk sterujący do systemów podtynkowych, złoty-połysk</t>
  </si>
  <si>
    <t>M676</t>
  </si>
  <si>
    <t>THIN - Przycisk sterujący do systemów podtynkowych, biały-mat</t>
  </si>
  <si>
    <t>M678</t>
  </si>
  <si>
    <t>THIN - Przycisk sterujący do systemów podtynkowych, czarny-mat</t>
  </si>
  <si>
    <t>M570</t>
  </si>
  <si>
    <t>M571</t>
  </si>
  <si>
    <t>M572</t>
  </si>
  <si>
    <t>M575</t>
  </si>
  <si>
    <t>M576</t>
  </si>
  <si>
    <t>M578</t>
  </si>
  <si>
    <t>Przyciski sterujące podstawowe</t>
  </si>
  <si>
    <t>M70</t>
  </si>
  <si>
    <t>Przycisk sterujący do systemów podtynkowych, biały-połysk</t>
  </si>
  <si>
    <t>M71</t>
  </si>
  <si>
    <t>Przycisk sterujący do systemów podtynkowych, chrom-połysk</t>
  </si>
  <si>
    <t>M72</t>
  </si>
  <si>
    <t>Przycisk sterujący do systemów podtynkowych, chrom-mat</t>
  </si>
  <si>
    <t>M73</t>
  </si>
  <si>
    <t>Przycisk sterujący do systemów podtynkowych, chrom-połysk/mat</t>
  </si>
  <si>
    <t>M75</t>
  </si>
  <si>
    <t>Przycisk sterujący do systemów podtynkowych, złoty-połysk</t>
  </si>
  <si>
    <t>M270</t>
  </si>
  <si>
    <t>M271</t>
  </si>
  <si>
    <t>M272</t>
  </si>
  <si>
    <t>M278</t>
  </si>
  <si>
    <t>Przycisk sterujący do systemów podtynkowych, czarny-mat</t>
  </si>
  <si>
    <t>M275</t>
  </si>
  <si>
    <t>M370</t>
  </si>
  <si>
    <t>M371</t>
  </si>
  <si>
    <t>M372</t>
  </si>
  <si>
    <t>M378</t>
  </si>
  <si>
    <t>Przycisk sterujący do systemów podtynkowych, czarny-połysk</t>
  </si>
  <si>
    <t>M375</t>
  </si>
  <si>
    <t>M1710</t>
  </si>
  <si>
    <t>M1710-8</t>
  </si>
  <si>
    <t>Przycisk sterujący do systemów podtynkowych, biały-połysk/czarny-połysk</t>
  </si>
  <si>
    <t>M1718</t>
  </si>
  <si>
    <t>M1713</t>
  </si>
  <si>
    <t>M1712-8</t>
  </si>
  <si>
    <t>Przycisk sterujący do systemów podtynkowych, chrom-mat/czarny-połysk</t>
  </si>
  <si>
    <t>M1741</t>
  </si>
  <si>
    <t>M1743</t>
  </si>
  <si>
    <t>M1745</t>
  </si>
  <si>
    <t>M1720-1</t>
  </si>
  <si>
    <t>Przycisk sterujący do systemów podtynkowych, biały-połysk/chrom-połysk</t>
  </si>
  <si>
    <t>M1721</t>
  </si>
  <si>
    <t>M1722</t>
  </si>
  <si>
    <t>M1728-2</t>
  </si>
  <si>
    <t>Przycisk sterujący do systemów podtynkowych, czarny-połysk/chrom-mat</t>
  </si>
  <si>
    <t>M1725</t>
  </si>
  <si>
    <t>M1728-5</t>
  </si>
  <si>
    <t>Przycisk sterujący do systemów podtynkowych, czarny-połysk/złoty-połysk</t>
  </si>
  <si>
    <t>M1730</t>
  </si>
  <si>
    <t>M1732</t>
  </si>
  <si>
    <t>M1738</t>
  </si>
  <si>
    <t>Przyciski sterujące do systemów podtynkowych</t>
  </si>
  <si>
    <t>M171</t>
  </si>
  <si>
    <t>Przyciski sterujące FLAT</t>
  </si>
  <si>
    <t>MOON</t>
  </si>
  <si>
    <t>Przycisk sterujący do systemów podtynkowych, alunox-mat</t>
  </si>
  <si>
    <t>MOON-WHITE</t>
  </si>
  <si>
    <t>Przycisk sterujący do systemów podtynkowych, stal nierdzewna-biały połysk</t>
  </si>
  <si>
    <t>MOON-BLACK</t>
  </si>
  <si>
    <t>Przycisk sterujący do systemów podtynkowych, stal nierdzewna-czarny mat</t>
  </si>
  <si>
    <t>MOON-BRASS</t>
  </si>
  <si>
    <t>Przycisk sterujący do systemów podtynkowych, mosiądz</t>
  </si>
  <si>
    <t>FUN-G-B</t>
  </si>
  <si>
    <t>Przycisk sterujący do systemów podtynkowych, GOLD-mat szczotkowany</t>
  </si>
  <si>
    <t>FUN-G-P</t>
  </si>
  <si>
    <t>Przycisk sterujący do systemów podtynkowych, GOLD-połysk</t>
  </si>
  <si>
    <t>FUN-GM-P</t>
  </si>
  <si>
    <t>Przycisk sterujący do systemów podtynkowych, GUN METAL-połysk</t>
  </si>
  <si>
    <t>FUN-GM-B</t>
  </si>
  <si>
    <t>Przycisk sterujący do systemów podtynkowych, GUN METAL-mat szczotkowany</t>
  </si>
  <si>
    <t>FUN-N-B</t>
  </si>
  <si>
    <t>Przycisk sterujący do systemów podtynkowych, NICKEL-mat szczotkowany</t>
  </si>
  <si>
    <t>FUN-N-P</t>
  </si>
  <si>
    <t>Przycisk sterujący do systemów podtynkowych, NICKEL-połysk</t>
  </si>
  <si>
    <t>FUN-RG-B</t>
  </si>
  <si>
    <t>Przycisk sterujący do systemów podtynkowych, RED GOLD-mat szczotkowany</t>
  </si>
  <si>
    <t>FUN-RG-P</t>
  </si>
  <si>
    <t>Przycisk sterujący do systemów podtynkowych, RED GOLD-połysk</t>
  </si>
  <si>
    <t>FUN</t>
  </si>
  <si>
    <t>FUN-INOX</t>
  </si>
  <si>
    <t>Przycisk sterujący do systemów podtynkowych, stal nierdzewna-półmat</t>
  </si>
  <si>
    <t>FUN-WHITE</t>
  </si>
  <si>
    <t>O4</t>
  </si>
  <si>
    <t>FUN-BLACK</t>
  </si>
  <si>
    <t>FUN-BRASS</t>
  </si>
  <si>
    <t>FUN-ANTIC</t>
  </si>
  <si>
    <t>Przycisk sterujący do systemów podtynkowych, mosiądz antyczny</t>
  </si>
  <si>
    <t>O1</t>
  </si>
  <si>
    <t>AIR</t>
  </si>
  <si>
    <t>AIR-INOX</t>
  </si>
  <si>
    <t>AIR LIGHT</t>
  </si>
  <si>
    <t>Przycisk sterujący do systemów podtynkowych z podświetleniem, alunox-mat</t>
  </si>
  <si>
    <t>AIR LIGHT R</t>
  </si>
  <si>
    <t>Przycisk sterujący do systemów podtynkowych z podświetleniem rainbow, alunox-mat</t>
  </si>
  <si>
    <t>TURN-INOX</t>
  </si>
  <si>
    <t>TURN-WHITE</t>
  </si>
  <si>
    <t>TURN-BLACK</t>
  </si>
  <si>
    <t>TURN-BRASS</t>
  </si>
  <si>
    <t>STING</t>
  </si>
  <si>
    <t>Przycisk sterujący do systemów podtynkowych, alunox-mat/połysk</t>
  </si>
  <si>
    <t>Przycisk sterujący do systemów podtynkowych, stal nierdzewna-półmat/połysk</t>
  </si>
  <si>
    <t>STRIPE</t>
  </si>
  <si>
    <t>STRIPE-INOX</t>
  </si>
  <si>
    <t>STRIPE-WHITE</t>
  </si>
  <si>
    <t>STRIPE-BLACK</t>
  </si>
  <si>
    <t>Przycisk sterujący do systemów podtynkowych, stal nierdzewna-czarny połysk</t>
  </si>
  <si>
    <t>STRIPE-GL1200</t>
  </si>
  <si>
    <t>Przycisk sterujący do systemów podtynkowych, szkło-biały</t>
  </si>
  <si>
    <t>STRIPE-GL1204</t>
  </si>
  <si>
    <t>Przycisk sterujący do systemów podtynkowych, szkło-czarny</t>
  </si>
  <si>
    <t>Przyciski sterujące bezdotykowe</t>
  </si>
  <si>
    <t>NIGHT LIGHT-1</t>
  </si>
  <si>
    <t>Przycisk sterujący bezdotykowy do systemów podtynkowych z podświetleniem, szkło-czarny</t>
  </si>
  <si>
    <t>NIGHT LIGHT-2</t>
  </si>
  <si>
    <t>NIGHT LIGHT-3</t>
  </si>
  <si>
    <t>NIGHT LIGHT-1-SLIM</t>
  </si>
  <si>
    <t>Przycisk sterujący bezdotykowy do systemów podtynkowych Slim z podświetleniem, szkło-czarny</t>
  </si>
  <si>
    <t>NIGHT LIGHT-2-SLIM</t>
  </si>
  <si>
    <t>NIGHT LIGHT-3-SLIM</t>
  </si>
  <si>
    <t>Przyciski sterujące Antivandal</t>
  </si>
  <si>
    <t>M279</t>
  </si>
  <si>
    <t>Antivandal - Przycisk sterujący Antivandal do systemów podtynkowych, metal</t>
  </si>
  <si>
    <t>M279S</t>
  </si>
  <si>
    <t>Antivandal - Przycisk sterujący Antivandal do systemów podtynkowych sterowany sensorem, metal (zasilanie sieciowe)</t>
  </si>
  <si>
    <t>M279SB</t>
  </si>
  <si>
    <t>Antivandal - Przycisk sterujący Antivandal do systemów podtynkowych sterowany sensorem, metal (zasilanie bateryjne)</t>
  </si>
  <si>
    <t>M279S-SLIM</t>
  </si>
  <si>
    <t>Antivandal - Przycisk sterujący Antivandal do systemów podtynkowych Slim sterowany sensorem, metal (zasilanie sieciowe)</t>
  </si>
  <si>
    <t>Sensorowy program</t>
  </si>
  <si>
    <t>M370S</t>
  </si>
  <si>
    <t>Przycisk sterujący do systemów podtynkowych sterowany sensorem, biały-połysk (zasilanie sieciowe)</t>
  </si>
  <si>
    <t>M370SB</t>
  </si>
  <si>
    <t>Przycisk sterujący do systemów podtynkowych sterowany sensorem, biały-połysk (zasilanie bateryjne)</t>
  </si>
  <si>
    <t>M370S-SLIM</t>
  </si>
  <si>
    <t>Przycisk sterujący do systemów podtynkowych Slim sterowany sensorem, biały-połysk (zasilanie sieciowe)</t>
  </si>
  <si>
    <t>M371S</t>
  </si>
  <si>
    <t>Przycisk sterujący do systemów podtynkowych sterowany sensorem, chrom-połysk (zasilanie sieciowe)</t>
  </si>
  <si>
    <t>M371SB</t>
  </si>
  <si>
    <t>Przycisk sterujący do systemów podtynkowych sterowany sensorem, chrom-połysk (zasilanie bateryjne)</t>
  </si>
  <si>
    <t>M371S-SLIM</t>
  </si>
  <si>
    <t>Przycisk sterujący do systemów podtynkowych Slim sterowany sensorem, chrom-połysk (zasilanie sieciowe)</t>
  </si>
  <si>
    <t>ASP3</t>
  </si>
  <si>
    <t>Automatyczny zawór spłukujący do WC, chrom, 12 V (zasilanie sieciowe)</t>
  </si>
  <si>
    <t>ASP3-B</t>
  </si>
  <si>
    <t>Automatyczny zawór spłukujący do WC, chrom, 6 V (zasilanie bateryjne)</t>
  </si>
  <si>
    <t>ASP3-K</t>
  </si>
  <si>
    <t>Automatyczny zawór spłukujący do WC, metal, 12 V (zasilanie sieciowe)</t>
  </si>
  <si>
    <t>ASP3-KB</t>
  </si>
  <si>
    <t>Automatyczny zawór spłukujący do WC, metal, 6 V (zasilanie bateryjne)</t>
  </si>
  <si>
    <t>ASP3-KT</t>
  </si>
  <si>
    <t>Automatyczny zawór spłukujący do WC ze sterowaniem ręcznym, metal, 12 V (zasilanie sieciowe)</t>
  </si>
  <si>
    <t>ASP3-KBT</t>
  </si>
  <si>
    <t>Automatyczny zawór spłukujący do WC ze sterowaniem ręcznym, metal, 6 V (zasilanie bateryjne)</t>
  </si>
  <si>
    <t>ASP4</t>
  </si>
  <si>
    <t>Automatyczny zawór spłukujący do pisuaru, chrom, 12 V (zasilanie sieciowe)</t>
  </si>
  <si>
    <t>ASP4-B</t>
  </si>
  <si>
    <t>Automatyczny zawór spłukujący do pisuaru, chrom, 6 V (zasilanie bateryjne)</t>
  </si>
  <si>
    <t>ASP4-K</t>
  </si>
  <si>
    <t>Automatyczny zawór spłukujący do pisuaru, metal, 12 V (zasilanie sieciowe)</t>
  </si>
  <si>
    <t>ASP4-KB</t>
  </si>
  <si>
    <t>Automatyczny zawór spłukujący do pisuaru, metal, 6 V (zasilanie bateryjne)</t>
  </si>
  <si>
    <t>ASP4-KT</t>
  </si>
  <si>
    <t>Automatyczny zawór spłukujący do pisuaru ze sterowaniem ręcznym, metal, 12 V (zasilanie sieciowe)</t>
  </si>
  <si>
    <t>Zdalne spłukiwanie</t>
  </si>
  <si>
    <t>MPO10</t>
  </si>
  <si>
    <t>Zdalne pneumatyczne spłukiwanie – ręczne, białe, zabudowa: do ściany</t>
  </si>
  <si>
    <t>MPO11</t>
  </si>
  <si>
    <t>Zdalne pneumatyczne spłukiwanie – ręczne, chrom-połysk, zabudowa: do ściany</t>
  </si>
  <si>
    <t>MPO12</t>
  </si>
  <si>
    <t>Zdalne pneumatyczne spłukiwanie – nożne, metal, zabudowa: do podłogi</t>
  </si>
  <si>
    <t>MPO13</t>
  </si>
  <si>
    <t>Zdalne pneumatyczne spłukiwanie – nożne, metal, zabudowa: na ścianę</t>
  </si>
  <si>
    <t>P120</t>
  </si>
  <si>
    <t>Pokrywa do systemów podtynkowych, alunox-mat</t>
  </si>
  <si>
    <t>Zasilacze do programu sensorowego</t>
  </si>
  <si>
    <t>AEZ310</t>
  </si>
  <si>
    <t>Zasilanie sieciowe 230 V AC/12 V DC/12 W, IP20</t>
  </si>
  <si>
    <t>AEZ311</t>
  </si>
  <si>
    <t>Zasilanie sieciowe 230 V AC/12 V DC/24 W, IP20</t>
  </si>
  <si>
    <t>AEZ320</t>
  </si>
  <si>
    <t>Zasilanie sieciowe 230 V AC/12 V DC/18 W, IP67</t>
  </si>
  <si>
    <t>Zawory</t>
  </si>
  <si>
    <t>Zawory napełniające</t>
  </si>
  <si>
    <t>A150-1/2"-PL-01</t>
  </si>
  <si>
    <t>Zawór napełniający boczno zasilany (zbiorniki ceramiczne)</t>
  </si>
  <si>
    <t>C150-1/2"</t>
  </si>
  <si>
    <t>A150-1/2"</t>
  </si>
  <si>
    <t>A150-3/8"</t>
  </si>
  <si>
    <t>A150P-1/2"</t>
  </si>
  <si>
    <t>Zawór napełniający boczno zasilany (zbiorniki z tworzywa)</t>
  </si>
  <si>
    <t>A150P-3/8"</t>
  </si>
  <si>
    <t>A150UNI</t>
  </si>
  <si>
    <t>Zawór napełniający boczno zasilany, uniwersalny</t>
  </si>
  <si>
    <t>A160-1/2"</t>
  </si>
  <si>
    <t>Zawór napełniający boczno zasilany z metalową końcówką (zbiorniki ceramiczne)</t>
  </si>
  <si>
    <t>A160-3/8"</t>
  </si>
  <si>
    <t>A160P-3/8"</t>
  </si>
  <si>
    <t>Zawór napełniający boczno zasilany z metalową końcówką (zbiorniki z tworzywa)</t>
  </si>
  <si>
    <t>A160UNI</t>
  </si>
  <si>
    <t>Zawór napełniający boczno zasilany z metalową końcówką, uniwersalny</t>
  </si>
  <si>
    <t>A17-1/2"</t>
  </si>
  <si>
    <t>Zawór napełniający dolno zasilany</t>
  </si>
  <si>
    <t>A17-3/8"</t>
  </si>
  <si>
    <t>A18-1/2"</t>
  </si>
  <si>
    <t>Zawór napełniający dolno zasilany z metalową końcówką</t>
  </si>
  <si>
    <t>A18-3/8"</t>
  </si>
  <si>
    <t>Zawory spustowe</t>
  </si>
  <si>
    <t>A2000-CHROM</t>
  </si>
  <si>
    <t>Zawór spustowy oszczędny ze stopem</t>
  </si>
  <si>
    <t>C2000-CHROM</t>
  </si>
  <si>
    <t>A05-CHROM</t>
  </si>
  <si>
    <t>Zawór spustowy oszczędny ze stopem podwyższony</t>
  </si>
  <si>
    <t>A08A</t>
  </si>
  <si>
    <t>Zawór spustowy z dzielonym przyciskiem</t>
  </si>
  <si>
    <t>A02</t>
  </si>
  <si>
    <t>Zawór spustowy do dolnopłuka</t>
  </si>
  <si>
    <t>A03</t>
  </si>
  <si>
    <t>Zawór spustowy do górnopłuka</t>
  </si>
  <si>
    <t>A03A</t>
  </si>
  <si>
    <t>A06</t>
  </si>
  <si>
    <t>Zawór spustowy do systemów podtynkowych</t>
  </si>
  <si>
    <t>A06E</t>
  </si>
  <si>
    <t>Zawór spustowy ECOLOGY do systemów podtynkowych</t>
  </si>
  <si>
    <t>A06-850</t>
  </si>
  <si>
    <t>Zawór spustowy do systemów podtynkowych obniżony 850 mm</t>
  </si>
  <si>
    <t>A07</t>
  </si>
  <si>
    <t>Zawór spustowy do A93</t>
  </si>
  <si>
    <t>A09B</t>
  </si>
  <si>
    <t>Zawór spustowy do spłuczki podtynkowej Slimmodul</t>
  </si>
  <si>
    <t>Zbiorniki WC</t>
  </si>
  <si>
    <t>A93-1/2"</t>
  </si>
  <si>
    <t>ALCA UNI DUAL zbiornik WC uniwersalny</t>
  </si>
  <si>
    <t>A93-3/8"</t>
  </si>
  <si>
    <t>A94-1/2"</t>
  </si>
  <si>
    <t>Alca UNI zbiornik WC START/STOP</t>
  </si>
  <si>
    <t>A94-3/8"</t>
  </si>
  <si>
    <t>A95</t>
  </si>
  <si>
    <t>Komplet dzielonych rur do górnopłuka DN32 + pierścień uszczelniający</t>
  </si>
  <si>
    <t>A950</t>
  </si>
  <si>
    <t xml:space="preserve">Komplet rur do górnopłuka DN35 </t>
  </si>
  <si>
    <t>Komplety montażowe</t>
  </si>
  <si>
    <t>SA2000 1/2" CHROM</t>
  </si>
  <si>
    <t>Komplet montażowy z przyciskiem STOP</t>
  </si>
  <si>
    <t>SA2000 3/8" CHROM</t>
  </si>
  <si>
    <t>SA2000K 1/2" CHROM</t>
  </si>
  <si>
    <t>SA2000K 3/8" CHROM</t>
  </si>
  <si>
    <t>SA2000S 1/2" CHROM</t>
  </si>
  <si>
    <t>SA2000S 3/8" CHROM</t>
  </si>
  <si>
    <t>SA2000SK 1/2" CHROM</t>
  </si>
  <si>
    <t>SA2000SK 3/8" CHROM</t>
  </si>
  <si>
    <t>SA08A 1/2" CHROM</t>
  </si>
  <si>
    <t>Komplet montażowy z dzielonym przyciskiem</t>
  </si>
  <si>
    <t>SA08A 3/8" CHROM</t>
  </si>
  <si>
    <t>SA08AK 1/2" CHROM</t>
  </si>
  <si>
    <t>SA08AK 3/8" CHROM</t>
  </si>
  <si>
    <t>SA08AS 1/2" CHROM</t>
  </si>
  <si>
    <t>SA08AS 3/8" CHROM</t>
  </si>
  <si>
    <t>SA08ASK 1/2" CHROM</t>
  </si>
  <si>
    <t>SA08ASK 3/8" CHROM</t>
  </si>
  <si>
    <t>Zawory – akcesoria</t>
  </si>
  <si>
    <t>V0018-ND</t>
  </si>
  <si>
    <t>Pokrywa przycisku (zawór spustowy A2000)</t>
  </si>
  <si>
    <t>P0014-ND</t>
  </si>
  <si>
    <t>Przycisk kompletny chrom (A05)</t>
  </si>
  <si>
    <t>V0011-ND</t>
  </si>
  <si>
    <t>Przycisk kompletny chrom (A2000)</t>
  </si>
  <si>
    <t>V0296-ND</t>
  </si>
  <si>
    <t>Przycisk kompletny chrom (A08A)</t>
  </si>
  <si>
    <t>V0015-ND</t>
  </si>
  <si>
    <t>Uszczelka 64×30×2</t>
  </si>
  <si>
    <t>N0020-ND</t>
  </si>
  <si>
    <t>Zaślepka chrom</t>
  </si>
  <si>
    <t>Deski sedesowe</t>
  </si>
  <si>
    <t>Deski sedesowe Antibacterial</t>
  </si>
  <si>
    <t>A60</t>
  </si>
  <si>
    <t>Antibacterial - Deska sedesowa Antibacterial</t>
  </si>
  <si>
    <t>Deski sedesowe Basic Antibacterial</t>
  </si>
  <si>
    <t>A68</t>
  </si>
  <si>
    <t>Deska sedesowa – wkładka dziecięca</t>
  </si>
  <si>
    <t>A6550</t>
  </si>
  <si>
    <t>Deska sedesowa Basic Antibacterial</t>
  </si>
  <si>
    <t>A6551</t>
  </si>
  <si>
    <t>A3553</t>
  </si>
  <si>
    <t>Deska sedesowa</t>
  </si>
  <si>
    <t>Deski sedesowe Duroplast</t>
  </si>
  <si>
    <t>A601</t>
  </si>
  <si>
    <t>Deska sedesowa Duroplast</t>
  </si>
  <si>
    <t>A602</t>
  </si>
  <si>
    <t>Deska sedesowa uniwersalna, Duroplast</t>
  </si>
  <si>
    <t>A603</t>
  </si>
  <si>
    <t>Uniwersalna deska sedesowa ze zintegrowaną wkładką, Duroplast</t>
  </si>
  <si>
    <t>Deski sedesowe Duroplast SOFTCLOSE</t>
  </si>
  <si>
    <t>A604</t>
  </si>
  <si>
    <t>Deska sedesowa uniwersalna SOFTCLOSE, Duroplast</t>
  </si>
  <si>
    <t>A604 PERGAMON</t>
  </si>
  <si>
    <t>A604 PISTACHIO</t>
  </si>
  <si>
    <t>A604 FLOWER</t>
  </si>
  <si>
    <t>A604 SHELL</t>
  </si>
  <si>
    <t>A604 ZEN</t>
  </si>
  <si>
    <t>A606</t>
  </si>
  <si>
    <t>Deska sedesowa uniwersalna SOFTCLOSE ze zintegrowaną wkładką, Duroplast</t>
  </si>
  <si>
    <t>A66</t>
  </si>
  <si>
    <t>Deska sedesowa SOFTCLOSE, Duroplast</t>
  </si>
  <si>
    <t>A67</t>
  </si>
  <si>
    <t>A67SLIM</t>
  </si>
  <si>
    <t>Deska sedesowa SLIM SOFTCLOSE, Duroplast</t>
  </si>
  <si>
    <t>A64SLIM</t>
  </si>
  <si>
    <t>A674S</t>
  </si>
  <si>
    <t>A678S</t>
  </si>
  <si>
    <t>P102</t>
  </si>
  <si>
    <t>Deska WC – zintegrowana wkładka</t>
  </si>
  <si>
    <t>Deski sedesowe – zawiasy</t>
  </si>
  <si>
    <t>P0009-ND</t>
  </si>
  <si>
    <t>Zawiasy do A60</t>
  </si>
  <si>
    <t>P170</t>
  </si>
  <si>
    <t>Zawiasy do A6550, A6551</t>
  </si>
  <si>
    <t>P106</t>
  </si>
  <si>
    <t>Zawiasy z dolnym montażem, nasadki ze stali nierdzewnej</t>
  </si>
  <si>
    <t>P106B</t>
  </si>
  <si>
    <t>Zawiasy z dolnym montażem, nasadki z tworzywa</t>
  </si>
  <si>
    <t>P105</t>
  </si>
  <si>
    <t>Zawiasy z górnym montażem, nasadki ze stali nierdzewnej</t>
  </si>
  <si>
    <t>P105B</t>
  </si>
  <si>
    <t>Zawiasy z górnym montażem, nasadki z tworzywa</t>
  </si>
  <si>
    <t>Z0137B-ND</t>
  </si>
  <si>
    <t>Zawiasy do A66,A67 (do roku 2014)</t>
  </si>
  <si>
    <t>P179</t>
  </si>
  <si>
    <t>Zawiasy do A64, A66, A67, trzpień 6 mm (od 2015)</t>
  </si>
  <si>
    <t>P096</t>
  </si>
  <si>
    <t>Zawiasy do A601</t>
  </si>
  <si>
    <t>Z0952-ND</t>
  </si>
  <si>
    <t>Zawiasy do A64SLIM, A67SLIM</t>
  </si>
  <si>
    <t>P113</t>
  </si>
  <si>
    <t>Kołek rozporowy do górnego montażu</t>
  </si>
  <si>
    <t>Odwodnienia liniowe</t>
  </si>
  <si>
    <t>APZ13-750</t>
  </si>
  <si>
    <t>Modular - Odpływ podłogowy</t>
  </si>
  <si>
    <t>SHOWER DRAINS</t>
  </si>
  <si>
    <t>APZ13-850</t>
  </si>
  <si>
    <t>APZ13-950</t>
  </si>
  <si>
    <t>APZ13-DOUBLE9-550</t>
  </si>
  <si>
    <t>Fit and Go - Odpływ podłogowy</t>
  </si>
  <si>
    <t>APZ13-DOUBLE9-650</t>
  </si>
  <si>
    <t>APZ13-DOUBLE9-750</t>
  </si>
  <si>
    <t>APZ13-DOUBLE9-850</t>
  </si>
  <si>
    <t>APZ13-DOUBLE9-950</t>
  </si>
  <si>
    <t>APZ23-750</t>
  </si>
  <si>
    <t>Modular Wall - Odpływ podłogowy</t>
  </si>
  <si>
    <t>APZ23-850</t>
  </si>
  <si>
    <t>APZ23-950</t>
  </si>
  <si>
    <t>APZ23-DOUBLE9-750</t>
  </si>
  <si>
    <t>Fit and Go Wall - Odpływ podłogowy</t>
  </si>
  <si>
    <t>APZ23-DOUBLE9-850</t>
  </si>
  <si>
    <t>APZ23-DOUBLE9-950</t>
  </si>
  <si>
    <t>APZ-S6</t>
  </si>
  <si>
    <t>Mocno obniżony syfon DN40 oraz zestaw regulowanych nóżek</t>
  </si>
  <si>
    <t>APZ-S9</t>
  </si>
  <si>
    <t>Obniżony syfon DN50 oraz zestaw regulowanych nóżek</t>
  </si>
  <si>
    <t>APZ-S12</t>
  </si>
  <si>
    <t>Syfon DN50 oraz zestaw regulowanych nóżek</t>
  </si>
  <si>
    <t>APZ15-300</t>
  </si>
  <si>
    <t>Marble - Odpływ podłogowy bez obramowania z rusztem do wypełnienia płytką</t>
  </si>
  <si>
    <t>APZ15-550</t>
  </si>
  <si>
    <t>APZ15-650</t>
  </si>
  <si>
    <t>APZ15-750</t>
  </si>
  <si>
    <t>APZ15-850</t>
  </si>
  <si>
    <t>APZ15-950</t>
  </si>
  <si>
    <t>APZ15-1050</t>
  </si>
  <si>
    <t>APZ15-1150</t>
  </si>
  <si>
    <t>APZ115-300</t>
  </si>
  <si>
    <t>Marble Low - Odpływ podłogowy bez obramowania z rusztem do wypełnienia płytką</t>
  </si>
  <si>
    <t>APZ115-550</t>
  </si>
  <si>
    <t>APZ115-650</t>
  </si>
  <si>
    <t>APZ115-750</t>
  </si>
  <si>
    <t>APZ115-850</t>
  </si>
  <si>
    <t>APZ115-950</t>
  </si>
  <si>
    <t>APZ115-1050</t>
  </si>
  <si>
    <t>APZ115-1150</t>
  </si>
  <si>
    <t>APZ1SMART-LINE-550</t>
  </si>
  <si>
    <t>Odpływ podłogowy z obramowaniem do rusztu perforowanego</t>
  </si>
  <si>
    <t>APZ1SMART-LINE-650</t>
  </si>
  <si>
    <t>APZ1SMART-LINE-750</t>
  </si>
  <si>
    <t>APZ1-300</t>
  </si>
  <si>
    <t>APZ1-550</t>
  </si>
  <si>
    <t>APZ1-650</t>
  </si>
  <si>
    <t>APZ1-750</t>
  </si>
  <si>
    <t>APZ1-850</t>
  </si>
  <si>
    <t>APZ1-950</t>
  </si>
  <si>
    <t>APZ1-1050</t>
  </si>
  <si>
    <t>APZ1-1150</t>
  </si>
  <si>
    <t>APZ1-1450</t>
  </si>
  <si>
    <t>APZ101-300</t>
  </si>
  <si>
    <t>Low - Odpływ podłogowy z obramowaniem do rusztu perforowanego</t>
  </si>
  <si>
    <t>APZ101-550</t>
  </si>
  <si>
    <t>APZ101-650</t>
  </si>
  <si>
    <t>APZ101-750</t>
  </si>
  <si>
    <t>APZ101-850</t>
  </si>
  <si>
    <t>APZ101-950</t>
  </si>
  <si>
    <t>APZ101-1050</t>
  </si>
  <si>
    <t>APZ101-1150</t>
  </si>
  <si>
    <t>APZ101-1450</t>
  </si>
  <si>
    <t>APZ1001-300</t>
  </si>
  <si>
    <t>Odpływ podłogowy z obramowaniem do rusztu perforowanego, odpływ pionowy</t>
  </si>
  <si>
    <t>APZ1001-550</t>
  </si>
  <si>
    <t>APZ1001-650</t>
  </si>
  <si>
    <t>APZ1001-750</t>
  </si>
  <si>
    <t>APZ1001-850</t>
  </si>
  <si>
    <t>APZ1001-950</t>
  </si>
  <si>
    <t>APZ1001-1050</t>
  </si>
  <si>
    <t>APZ1001-1150</t>
  </si>
  <si>
    <t>APZ1101-300</t>
  </si>
  <si>
    <t>Low - Odpływ podłogowy z obramowaniem do rusztu perforowanego, odpływ pionowy</t>
  </si>
  <si>
    <t>APZ1101-550</t>
  </si>
  <si>
    <t>APZ1101-650</t>
  </si>
  <si>
    <t>APZ1101-750</t>
  </si>
  <si>
    <t>APZ1101-850</t>
  </si>
  <si>
    <t>APZ1101-950</t>
  </si>
  <si>
    <t>APZ1101-1050</t>
  </si>
  <si>
    <t>APZ1101-1150</t>
  </si>
  <si>
    <t>APZ1BLACK-300</t>
  </si>
  <si>
    <t>Odpływ podłogowy z obramowaniem do rusztu perforowanego, czarny-mat</t>
  </si>
  <si>
    <t>APZ1BLACK-550</t>
  </si>
  <si>
    <t>APZ1BLACK-650</t>
  </si>
  <si>
    <t>APZ1BLACK-750</t>
  </si>
  <si>
    <t>APZ1BLACK-850</t>
  </si>
  <si>
    <t>APZ1BLACK-950</t>
  </si>
  <si>
    <t>APZ1BLACK-1050</t>
  </si>
  <si>
    <t>APZ1BLACK-1150</t>
  </si>
  <si>
    <t>APZ1BLACK-1450</t>
  </si>
  <si>
    <t>APZ101BLACK-300</t>
  </si>
  <si>
    <t>Low - Odpływ podłogowy z obramowaniem do rusztu perforowanego, czarny-mat</t>
  </si>
  <si>
    <t>APZ101BLACK-550</t>
  </si>
  <si>
    <t>APZ101BLACK-650</t>
  </si>
  <si>
    <t>APZ101BLACK-750</t>
  </si>
  <si>
    <t>APZ101BLACK-850</t>
  </si>
  <si>
    <t>APZ101BLACK-950</t>
  </si>
  <si>
    <t>APZ101BLACK-1050</t>
  </si>
  <si>
    <t>APZ101BLACK-1150</t>
  </si>
  <si>
    <t>APZ101BLACK-1450</t>
  </si>
  <si>
    <t>APZ4-550</t>
  </si>
  <si>
    <t>Flexible  - Odpływ podłogowy z obramowaniem do rusztu perforowanego i nastawnym kołnierzem do ściany</t>
  </si>
  <si>
    <t>APZ4-650</t>
  </si>
  <si>
    <t>APZ4-750</t>
  </si>
  <si>
    <t>APZ4-850</t>
  </si>
  <si>
    <t>APZ4-950</t>
  </si>
  <si>
    <t>APZ4-1050</t>
  </si>
  <si>
    <t>APZ4-1150</t>
  </si>
  <si>
    <t>APZ104-550</t>
  </si>
  <si>
    <t>Flexible Low - Odpływ podłogowy z obramowaniem do rusztu perforowanego i nastawnym kołnierzem do ściany</t>
  </si>
  <si>
    <t>APZ104-650</t>
  </si>
  <si>
    <t>APZ104-750</t>
  </si>
  <si>
    <t>APZ104-850</t>
  </si>
  <si>
    <t>APZ104-950</t>
  </si>
  <si>
    <t>APZ104-1050</t>
  </si>
  <si>
    <t>APZ104-1150</t>
  </si>
  <si>
    <t>APZ1004-550</t>
  </si>
  <si>
    <t>Flexible - Odpływ podłogowy z obramowaniem do rusztu perforowanego i nastawnym kołnierzem do ściany, odpływ pionowy</t>
  </si>
  <si>
    <t>APZ1004-650</t>
  </si>
  <si>
    <t>APZ1004-750</t>
  </si>
  <si>
    <t>APZ1004-850</t>
  </si>
  <si>
    <t>APZ1004-950</t>
  </si>
  <si>
    <t>APZ1004-1050</t>
  </si>
  <si>
    <t>APZ1004-1150</t>
  </si>
  <si>
    <t>APZ1104-550</t>
  </si>
  <si>
    <t>Flexible Low - Odpływ podłogowy z obramowaniem do rusztu perforowanego i nastawnym kołnierzem do ściany, odpływ pionowy</t>
  </si>
  <si>
    <t>APZ1104-650</t>
  </si>
  <si>
    <t>APZ1104-750</t>
  </si>
  <si>
    <t>APZ1104-850</t>
  </si>
  <si>
    <t>APZ1104-950</t>
  </si>
  <si>
    <t>APZ1104-1050</t>
  </si>
  <si>
    <t>APZ1104-1150</t>
  </si>
  <si>
    <t>APZ2001-300</t>
  </si>
  <si>
    <t>Odpływ podłogowy z obramowaniem do rusztu perforowanego bez syfonu</t>
  </si>
  <si>
    <t>APZ2001-550</t>
  </si>
  <si>
    <t>APZ2001-650</t>
  </si>
  <si>
    <t>APZ2001-750</t>
  </si>
  <si>
    <t>Odpływ podłogowy z obramowaniem do rusztu perforowanego, bez syfonu</t>
  </si>
  <si>
    <t>APZ2001-850</t>
  </si>
  <si>
    <t>APZ2001-950</t>
  </si>
  <si>
    <t>APZ2001-1050</t>
  </si>
  <si>
    <t>APZ2001-1150</t>
  </si>
  <si>
    <t>APZ6-300</t>
  </si>
  <si>
    <t>Professional - Odpływ podłogowy z obramowaniem do rusztu pełnego</t>
  </si>
  <si>
    <t>APZ6-550</t>
  </si>
  <si>
    <t>APZ6-650</t>
  </si>
  <si>
    <t>APZ6-750</t>
  </si>
  <si>
    <t>APZ6-850</t>
  </si>
  <si>
    <t>APZ6-950</t>
  </si>
  <si>
    <t>APZ6-1050</t>
  </si>
  <si>
    <t>APZ6-1150</t>
  </si>
  <si>
    <t>APZ106-300</t>
  </si>
  <si>
    <t>Professional Low - Odpływ podłogowy z obramowaniem do rusztu pełnego</t>
  </si>
  <si>
    <t>APZ106-550</t>
  </si>
  <si>
    <t>APZ106-650</t>
  </si>
  <si>
    <t>APZ106-750</t>
  </si>
  <si>
    <t>APZ106-850</t>
  </si>
  <si>
    <t>APZ106-950</t>
  </si>
  <si>
    <t>APZ106-1050</t>
  </si>
  <si>
    <t>APZ106-1150</t>
  </si>
  <si>
    <t>APZ1006-300</t>
  </si>
  <si>
    <t>Professional - Odpływ podłogowy z obramowaniem do rusztu pełnego, odpływ pionowy</t>
  </si>
  <si>
    <t>APZ1006-550</t>
  </si>
  <si>
    <t>APZ1006-650</t>
  </si>
  <si>
    <t>APZ1006-750</t>
  </si>
  <si>
    <t>APZ1006-850</t>
  </si>
  <si>
    <t>APZ1006-950</t>
  </si>
  <si>
    <t>APZ1006-1050</t>
  </si>
  <si>
    <t>APZ1006-1150</t>
  </si>
  <si>
    <t>Odpływ podłogowy z obramowaniem do rusztu pełnego, odpływ pionowy</t>
  </si>
  <si>
    <t>APZ1106-300</t>
  </si>
  <si>
    <t>Professional Low - Odpływ podłogowy z obramowaniem do rusztu pełnego, odpływ pionowy</t>
  </si>
  <si>
    <t>APZ1106-550</t>
  </si>
  <si>
    <t>APZ1106-650</t>
  </si>
  <si>
    <t>APZ1106-750</t>
  </si>
  <si>
    <t>APZ1106-850</t>
  </si>
  <si>
    <t>APZ1106-950</t>
  </si>
  <si>
    <t>APZ1106-1050</t>
  </si>
  <si>
    <t>APZ1106-1150</t>
  </si>
  <si>
    <t>APZ16-300</t>
  </si>
  <si>
    <t>Wall - Odpływ podłogowy z obramowaniem do pełnego rusztu i kołnierzem przymocowanym do ściany</t>
  </si>
  <si>
    <t>APZ16-550</t>
  </si>
  <si>
    <t>APZ16-650</t>
  </si>
  <si>
    <t>APZ16-750</t>
  </si>
  <si>
    <t>APZ16-850</t>
  </si>
  <si>
    <t>APZ16-950</t>
  </si>
  <si>
    <t>APZ16-1050</t>
  </si>
  <si>
    <t>APZ16-1150</t>
  </si>
  <si>
    <t>APZ116-300</t>
  </si>
  <si>
    <t>Wall Low - Odpływ podłogowy z obramowaniem do pełnego rusztu i kołnierzem przymocowanym do ściany</t>
  </si>
  <si>
    <t>APZ116-550</t>
  </si>
  <si>
    <t>APZ116-650</t>
  </si>
  <si>
    <t>APZ116-750</t>
  </si>
  <si>
    <t>APZ116-850</t>
  </si>
  <si>
    <t>APZ116-950</t>
  </si>
  <si>
    <t>APZ116-1050</t>
  </si>
  <si>
    <t>APZ116-1150</t>
  </si>
  <si>
    <t>APZ1016-300</t>
  </si>
  <si>
    <t>Wall - Odpływ podłogowy z obramowaniem do pełnego rusztu i kołnierzem przymocowanym do ściany, odpływ pionowy</t>
  </si>
  <si>
    <t>APZ1016-550</t>
  </si>
  <si>
    <t>APZ1016-650</t>
  </si>
  <si>
    <t>APZ1016-750</t>
  </si>
  <si>
    <t>APZ1016-850</t>
  </si>
  <si>
    <t>APZ1016-950</t>
  </si>
  <si>
    <t>APZ1016-1050</t>
  </si>
  <si>
    <t>APZ1016-1150</t>
  </si>
  <si>
    <t>APZ1116-300</t>
  </si>
  <si>
    <t>Wall Low - Odpływ podłogowy z obramowaniem do pełnego rusztu i kołnierzem przymocowanym do ściany, odpływ pionowy</t>
  </si>
  <si>
    <t>APZ1116-550</t>
  </si>
  <si>
    <t>APZ1116-650</t>
  </si>
  <si>
    <t>APZ1116-750</t>
  </si>
  <si>
    <t>APZ1116-850</t>
  </si>
  <si>
    <t>APZ1116-950</t>
  </si>
  <si>
    <t>APZ1116-1050</t>
  </si>
  <si>
    <t>APZ1116-1150</t>
  </si>
  <si>
    <t>Systemy odpływowe</t>
  </si>
  <si>
    <t>APZ5-EDEN-650</t>
  </si>
  <si>
    <t>Spa - System odpływowy do zabudowy w ścianie, pokrywa stal nierdzewna-połysk</t>
  </si>
  <si>
    <t>APZ5-EDEN-750</t>
  </si>
  <si>
    <t>APZ5-EDEN-850</t>
  </si>
  <si>
    <t>APZ5-EDEN-950</t>
  </si>
  <si>
    <t>APZ5-EDEN-1050</t>
  </si>
  <si>
    <t>APZ5-SHADE-650</t>
  </si>
  <si>
    <t>Spa - System odpływowy do zabudowy w ścianie, pokrywa stal nierdzewna-mat</t>
  </si>
  <si>
    <t>APZ5-SHADE-750</t>
  </si>
  <si>
    <t>APZ5-SHADE-850</t>
  </si>
  <si>
    <t>APZ5-SHADE-950</t>
  </si>
  <si>
    <t>APZ5-SHADE-1050</t>
  </si>
  <si>
    <t>APZ5-TWIN-650</t>
  </si>
  <si>
    <t>Spa - System odpływowy do zabudowy w ścianie, pokrywa do wypełnienia płytką</t>
  </si>
  <si>
    <t>APZ5-TWIN-750</t>
  </si>
  <si>
    <t>APZ5-TWIN-850</t>
  </si>
  <si>
    <t>APZ5-TWIN-950</t>
  </si>
  <si>
    <t>APZ5-TWIN-1050</t>
  </si>
  <si>
    <t>Odwodnienia liniowe narożne</t>
  </si>
  <si>
    <t>ARZ1</t>
  </si>
  <si>
    <t>Odpływ narożny bez obramowania do rusztu perforowanego</t>
  </si>
  <si>
    <t>Odwodnienia liniowe Antivandal</t>
  </si>
  <si>
    <t>APZ11-300L</t>
  </si>
  <si>
    <t>Antivandal - Odpływ podłogowy Antivandal z rusztem</t>
  </si>
  <si>
    <t>APZ11-300M</t>
  </si>
  <si>
    <t>APZ11-550L</t>
  </si>
  <si>
    <t>APZ11-550M</t>
  </si>
  <si>
    <t>APZ11-650L</t>
  </si>
  <si>
    <t>APZ11-650M</t>
  </si>
  <si>
    <t>APZ11-750L</t>
  </si>
  <si>
    <t>APZ11-750M</t>
  </si>
  <si>
    <t>APZ11-850L</t>
  </si>
  <si>
    <t>APZ11-850M</t>
  </si>
  <si>
    <t>APZ11-950L</t>
  </si>
  <si>
    <t>APZ11-950M</t>
  </si>
  <si>
    <t>APZ11-1050L</t>
  </si>
  <si>
    <t>APZ11-1050M</t>
  </si>
  <si>
    <t>APZ11-1150L</t>
  </si>
  <si>
    <t>APZ11-1150M</t>
  </si>
  <si>
    <t>APZ111-300L</t>
  </si>
  <si>
    <t>Antivandal Low - Odpływ podłogowy Antivandal z rusztem</t>
  </si>
  <si>
    <t>APZ111-300M</t>
  </si>
  <si>
    <t>APZ111-550L</t>
  </si>
  <si>
    <t>APZ111-550M</t>
  </si>
  <si>
    <t>APZ111-650L</t>
  </si>
  <si>
    <t>APZ111-650M</t>
  </si>
  <si>
    <t>APZ111-750L</t>
  </si>
  <si>
    <t>APZ111-750M</t>
  </si>
  <si>
    <t>APZ111-850L</t>
  </si>
  <si>
    <t>APZ111-850M</t>
  </si>
  <si>
    <t>APZ111-950L</t>
  </si>
  <si>
    <t>APZ111-950M</t>
  </si>
  <si>
    <t>APZ111-1050L</t>
  </si>
  <si>
    <t>APZ111-1050M</t>
  </si>
  <si>
    <t>APZ111-1150L</t>
  </si>
  <si>
    <t>APZ111-1150M</t>
  </si>
  <si>
    <t>APZ1011-300L</t>
  </si>
  <si>
    <t>Antivandal - Odpływ podłogowy Antivandal z rusztem, odpływ pionowy</t>
  </si>
  <si>
    <t>APZ1011-300M</t>
  </si>
  <si>
    <t>APZ1011-550L</t>
  </si>
  <si>
    <t>APZ1011-550M</t>
  </si>
  <si>
    <t>APZ1011-650L</t>
  </si>
  <si>
    <t>APZ1011-650M</t>
  </si>
  <si>
    <t>APZ1011-750L</t>
  </si>
  <si>
    <t>APZ1011-750M</t>
  </si>
  <si>
    <t>APZ1011-850L</t>
  </si>
  <si>
    <t>APZ1011-850M</t>
  </si>
  <si>
    <t>APZ1011-950L</t>
  </si>
  <si>
    <t>APZ1011-950M</t>
  </si>
  <si>
    <t>APZ1011-1050L</t>
  </si>
  <si>
    <t>APZ1011-1050M</t>
  </si>
  <si>
    <t>APZ1011-1150L</t>
  </si>
  <si>
    <t>APZ1011-1150M</t>
  </si>
  <si>
    <t>APZ1111-300L</t>
  </si>
  <si>
    <t>Antivandal Low - Odpływ podłogowy Antivandal z rusztem, odpływ pionowy</t>
  </si>
  <si>
    <t>APZ1111-300M</t>
  </si>
  <si>
    <t>APZ1111-550L</t>
  </si>
  <si>
    <t>APZ1111-550M</t>
  </si>
  <si>
    <t>APZ1111-650L</t>
  </si>
  <si>
    <t>APZ1111-650M</t>
  </si>
  <si>
    <t>APZ1111-750L</t>
  </si>
  <si>
    <t>APZ1111-750M</t>
  </si>
  <si>
    <t>APZ1111-850L</t>
  </si>
  <si>
    <t>APZ1111-850M</t>
  </si>
  <si>
    <t>APZ1111-950L</t>
  </si>
  <si>
    <t>APZ1111-950M</t>
  </si>
  <si>
    <t>APZ1111-1050L</t>
  </si>
  <si>
    <t>APZ1111-1050M</t>
  </si>
  <si>
    <t>APZ1111-1150L</t>
  </si>
  <si>
    <t>APZ1111-1150M</t>
  </si>
  <si>
    <t>Odwodnienia liniowe – akcesoria</t>
  </si>
  <si>
    <t>P095</t>
  </si>
  <si>
    <t>Zestaw syfonów kombinowanych do odpływów nierdzewnych ALCA</t>
  </si>
  <si>
    <t>P143</t>
  </si>
  <si>
    <t>Syfon kombinowany SMART do APZ-S6</t>
  </si>
  <si>
    <t>P144</t>
  </si>
  <si>
    <t>Syfon kombinowany SMART do APZ-S9</t>
  </si>
  <si>
    <t>P145</t>
  </si>
  <si>
    <t>Syfon kombinowany SMART do APZ-S12</t>
  </si>
  <si>
    <t>P138</t>
  </si>
  <si>
    <t>Obniżony syfon DN50 do odwodnienia liniowego APZ2012, APZ2022</t>
  </si>
  <si>
    <t>P142</t>
  </si>
  <si>
    <t>Mocno obniżony syfon DN40 do odwodnienia liniowego APZ2012, APZ2022</t>
  </si>
  <si>
    <t>AHP80</t>
  </si>
  <si>
    <t>Pasek hydroizolacyjny – długośc 1200 mm</t>
  </si>
  <si>
    <t>Odwodnienia liniowe plastikowe</t>
  </si>
  <si>
    <t>APZ30-650M</t>
  </si>
  <si>
    <t>Wall - Odpływ podłogowy z obramowaniem do rusztu perforowanego i kołnierzem przymocowanym do ściany</t>
  </si>
  <si>
    <t>APZ30-750M</t>
  </si>
  <si>
    <t>APZ30-850M</t>
  </si>
  <si>
    <t>APZ18-550M</t>
  </si>
  <si>
    <t>Simple - Odpływ podłogowy z nierdzewnym obramowaniem do rusztu perforowanego</t>
  </si>
  <si>
    <t>APZ18-650M</t>
  </si>
  <si>
    <t>APZ18-750M</t>
  </si>
  <si>
    <t>APZ18-850M</t>
  </si>
  <si>
    <t>APZ18-950M</t>
  </si>
  <si>
    <t>APZ8-550M</t>
  </si>
  <si>
    <t>Simple - Odpływ podłogowy z obramowaniem do rusztu perforowanego</t>
  </si>
  <si>
    <t>APZ8-650M</t>
  </si>
  <si>
    <t>APZ8-750M</t>
  </si>
  <si>
    <t>APZ8-850M</t>
  </si>
  <si>
    <t>APZ8-950M</t>
  </si>
  <si>
    <t>APZ9-550M</t>
  </si>
  <si>
    <t>APZ9-650M</t>
  </si>
  <si>
    <t>APZ9-750M</t>
  </si>
  <si>
    <t>APZ9-850M</t>
  </si>
  <si>
    <t>APZ9-950M</t>
  </si>
  <si>
    <t>APZ10-550M</t>
  </si>
  <si>
    <t>APZ10-650M</t>
  </si>
  <si>
    <t>APZ10-750M</t>
  </si>
  <si>
    <t>APZ10-850M</t>
  </si>
  <si>
    <t>APZ10-950M</t>
  </si>
  <si>
    <t>APZ10BLACK-550M</t>
  </si>
  <si>
    <t>Simple - Odpływ podłogowy z obramowaniem do rusztu perforowanego, czarny-mat</t>
  </si>
  <si>
    <t>APZ10BLACK-650M</t>
  </si>
  <si>
    <t>APZ10BLACK-750M</t>
  </si>
  <si>
    <t>APZ10BLACK-850M</t>
  </si>
  <si>
    <t>APZ10BLACK-950M</t>
  </si>
  <si>
    <t>APZ10BLACK-550BRASS</t>
  </si>
  <si>
    <t>Simple - Odpływ podłogowy z obramowaniem do rusztu perforowanego, mosiądz</t>
  </si>
  <si>
    <t>APZ10BLACK-650BRASS</t>
  </si>
  <si>
    <t>APZ10BLACK-750BRASS</t>
  </si>
  <si>
    <t>APZ10BLACK-850BRASS</t>
  </si>
  <si>
    <t>APZ10BLACK-950BRASS</t>
  </si>
  <si>
    <t>APZ22-750</t>
  </si>
  <si>
    <t>Optimal - Odpływ podłogowy z nierdzewnym obramowaniem do rusztu perforowanego lub wypełnienia płytką</t>
  </si>
  <si>
    <t>APZ22-850</t>
  </si>
  <si>
    <t>APZ22-950</t>
  </si>
  <si>
    <t>APZ12-750</t>
  </si>
  <si>
    <t>Optimal - Odpływ podłogowy z obramowaniem do rusztu perforowanego lub wypełnienia płytką</t>
  </si>
  <si>
    <t>APZ12-850</t>
  </si>
  <si>
    <t>APZ12-950</t>
  </si>
  <si>
    <t>APZ12-1050</t>
  </si>
  <si>
    <t>APZ2012-550</t>
  </si>
  <si>
    <t>Optimal - Odpływ podłogowy z obramowaniem do rusztu perforowanego lub wypełnienia płytką, bez syfonu</t>
  </si>
  <si>
    <t>APZ2012-650</t>
  </si>
  <si>
    <t>APZ2012-750</t>
  </si>
  <si>
    <t>APZ2012-850</t>
  </si>
  <si>
    <t>Ruszty do odwodnienia liniowego</t>
  </si>
  <si>
    <t>DOUBLE-750M</t>
  </si>
  <si>
    <t>Dwustronny ruszt DOUBLE</t>
  </si>
  <si>
    <t>DOUBLE-850M</t>
  </si>
  <si>
    <t>DOUBLE-950M</t>
  </si>
  <si>
    <t>CODE-750L</t>
  </si>
  <si>
    <t>Ruszt do odwodnienia liniowego, stal nierdzewna-połysk</t>
  </si>
  <si>
    <t>CODE-750M</t>
  </si>
  <si>
    <t xml:space="preserve">Ruszt do odwodnienia liniowego, stal nierdzewna-mat </t>
  </si>
  <si>
    <t>ZIP-750L</t>
  </si>
  <si>
    <t>ZIP-750M</t>
  </si>
  <si>
    <t>ZIP-850L</t>
  </si>
  <si>
    <t>ZIP-850M</t>
  </si>
  <si>
    <t>ZIP-950L</t>
  </si>
  <si>
    <t>ZIP-950M</t>
  </si>
  <si>
    <t>INSERT-750</t>
  </si>
  <si>
    <t>Ruszt do wypełnienia płytką</t>
  </si>
  <si>
    <t>INSERT-850</t>
  </si>
  <si>
    <t>INSERT-950</t>
  </si>
  <si>
    <t>SPACE-750M</t>
  </si>
  <si>
    <t>SPACE-850M</t>
  </si>
  <si>
    <t>SPACE-950M</t>
  </si>
  <si>
    <t>STREAM-750M</t>
  </si>
  <si>
    <t>STREAM-850M</t>
  </si>
  <si>
    <t>STREAM-950M</t>
  </si>
  <si>
    <t>LINE-300L</t>
  </si>
  <si>
    <t>LINE-300M</t>
  </si>
  <si>
    <t>LINE-550L</t>
  </si>
  <si>
    <t>LINE-550M</t>
  </si>
  <si>
    <t>LINE-650L</t>
  </si>
  <si>
    <t>LINE-650M</t>
  </si>
  <si>
    <t>LINE-750L</t>
  </si>
  <si>
    <t>LINE-750M</t>
  </si>
  <si>
    <t>LINE-850L</t>
  </si>
  <si>
    <t>LINE-850M</t>
  </si>
  <si>
    <t>LINE-950L</t>
  </si>
  <si>
    <t>LINE-950M</t>
  </si>
  <si>
    <t>LINE-1050L</t>
  </si>
  <si>
    <t>LINE-1050M</t>
  </si>
  <si>
    <t>LINE-1150L</t>
  </si>
  <si>
    <t>LINE-1150M</t>
  </si>
  <si>
    <t>LINE-1450L</t>
  </si>
  <si>
    <t>LINE-1450M</t>
  </si>
  <si>
    <t>PURE-300L</t>
  </si>
  <si>
    <t>PURE-300M</t>
  </si>
  <si>
    <t>PURE-550L</t>
  </si>
  <si>
    <t>PURE-550M</t>
  </si>
  <si>
    <t>PURE-650L</t>
  </si>
  <si>
    <t>PURE-650M</t>
  </si>
  <si>
    <t>PURE-750L</t>
  </si>
  <si>
    <t>PURE-750M</t>
  </si>
  <si>
    <t>PURE-850L</t>
  </si>
  <si>
    <t>PURE-850M</t>
  </si>
  <si>
    <t>PURE-950L</t>
  </si>
  <si>
    <t>PURE-950M</t>
  </si>
  <si>
    <t>PURE-1050L</t>
  </si>
  <si>
    <t>PURE-1050M</t>
  </si>
  <si>
    <t>PURE-1150L</t>
  </si>
  <si>
    <t>PURE-1150M</t>
  </si>
  <si>
    <t>PURE-1450L</t>
  </si>
  <si>
    <t>PURE-1450M</t>
  </si>
  <si>
    <t>CUBE-300L</t>
  </si>
  <si>
    <t>CUBE-300M</t>
  </si>
  <si>
    <t>CUBE-550L</t>
  </si>
  <si>
    <t>CUBE-550M</t>
  </si>
  <si>
    <t>CUBE-650L</t>
  </si>
  <si>
    <t>CUBE-650M</t>
  </si>
  <si>
    <t>CUBE-750L</t>
  </si>
  <si>
    <t>CUBE-750M</t>
  </si>
  <si>
    <t>CUBE-850L</t>
  </si>
  <si>
    <t>CUBE-850M</t>
  </si>
  <si>
    <t>CUBE-950L</t>
  </si>
  <si>
    <t>CUBE-950M</t>
  </si>
  <si>
    <t>CUBE-1050L</t>
  </si>
  <si>
    <t>CUBE-1050M</t>
  </si>
  <si>
    <t>CUBE-1150L</t>
  </si>
  <si>
    <t>CUBE-1150M</t>
  </si>
  <si>
    <t>HOPE-300L</t>
  </si>
  <si>
    <t>HOPE-300M</t>
  </si>
  <si>
    <t>HOPE-550L</t>
  </si>
  <si>
    <t>HOPE-550M</t>
  </si>
  <si>
    <t>HOPE-650L</t>
  </si>
  <si>
    <t>HOPE-650M</t>
  </si>
  <si>
    <t>HOPE-750L</t>
  </si>
  <si>
    <t>HOPE-750M</t>
  </si>
  <si>
    <t>HOPE-850L</t>
  </si>
  <si>
    <t>HOPE-850M</t>
  </si>
  <si>
    <t>HOPE-950L</t>
  </si>
  <si>
    <t>HOPE-950M</t>
  </si>
  <si>
    <t>HOPE-1050L</t>
  </si>
  <si>
    <t>HOPE-1050M</t>
  </si>
  <si>
    <t>HOPE-1150L</t>
  </si>
  <si>
    <t>HOPE-1150M</t>
  </si>
  <si>
    <t>BUBLE-300L</t>
  </si>
  <si>
    <t>BUBLE-300M</t>
  </si>
  <si>
    <t>BUBLE-550L</t>
  </si>
  <si>
    <t>BUBLE-550M</t>
  </si>
  <si>
    <t>BUBLE-650L</t>
  </si>
  <si>
    <t>BUBLE-650M</t>
  </si>
  <si>
    <t>BUBLE-750L</t>
  </si>
  <si>
    <t>BUBLE-750M</t>
  </si>
  <si>
    <t>BUBLE-850L</t>
  </si>
  <si>
    <t>BUBLE-850M</t>
  </si>
  <si>
    <t>BUBLE-950L</t>
  </si>
  <si>
    <t>BUBLE-950M</t>
  </si>
  <si>
    <t>BUBLE-1050L</t>
  </si>
  <si>
    <t>BUBLE-1050M</t>
  </si>
  <si>
    <t>BUBLE-1150L</t>
  </si>
  <si>
    <t>BUBLE-1150M</t>
  </si>
  <si>
    <t>BUBLE-1450L</t>
  </si>
  <si>
    <t>BUBLE-1450M</t>
  </si>
  <si>
    <t>DREAM-300L</t>
  </si>
  <si>
    <t>DREAM-300M</t>
  </si>
  <si>
    <t>DREAM-550L</t>
  </si>
  <si>
    <t>DREAM-550M</t>
  </si>
  <si>
    <t>DREAM-650L</t>
  </si>
  <si>
    <t>DREAM-650M</t>
  </si>
  <si>
    <t>DREAM-750L</t>
  </si>
  <si>
    <t>DREAM-750M</t>
  </si>
  <si>
    <t>DREAM-850L</t>
  </si>
  <si>
    <t>DREAM-850M</t>
  </si>
  <si>
    <t>DREAM-950L</t>
  </si>
  <si>
    <t>DREAM-950M</t>
  </si>
  <si>
    <t>DREAM-1050L</t>
  </si>
  <si>
    <t>DREAM-1050M</t>
  </si>
  <si>
    <t>DREAM-1150L</t>
  </si>
  <si>
    <t>DREAM-1150M</t>
  </si>
  <si>
    <t>PURE-300BLACK</t>
  </si>
  <si>
    <t>Ruszt do odwodnienia liniowego, czarny-mat</t>
  </si>
  <si>
    <t>PURE-550BLACK</t>
  </si>
  <si>
    <t>PURE-650BLACK</t>
  </si>
  <si>
    <t>PURE-750BLACK</t>
  </si>
  <si>
    <t>PURE-850BLACK</t>
  </si>
  <si>
    <t>PURE-950BLACK</t>
  </si>
  <si>
    <t>PURE-1050BLACK</t>
  </si>
  <si>
    <t>PURE-1150BLACK</t>
  </si>
  <si>
    <t>PURE-1450BLACK</t>
  </si>
  <si>
    <t>POSH-300MN</t>
  </si>
  <si>
    <t>POSH-550MN</t>
  </si>
  <si>
    <t>POSH-650MN</t>
  </si>
  <si>
    <t>POSH-750MN</t>
  </si>
  <si>
    <t>POSH-850MN</t>
  </si>
  <si>
    <t>POSH-950MN</t>
  </si>
  <si>
    <t>POSH-1050MN</t>
  </si>
  <si>
    <t>POSH-1150MN</t>
  </si>
  <si>
    <t>DESIGN-300LN</t>
  </si>
  <si>
    <t>DESIGN-300MN</t>
  </si>
  <si>
    <t>DESIGN-550LN</t>
  </si>
  <si>
    <t>DESIGN-550MN</t>
  </si>
  <si>
    <t>DESIGN-650LN</t>
  </si>
  <si>
    <t>DESIGN-650MN</t>
  </si>
  <si>
    <t>DESIGN-750LN</t>
  </si>
  <si>
    <t>DESIGN-750MN</t>
  </si>
  <si>
    <t>DESIGN-850LN</t>
  </si>
  <si>
    <t>DESIGN-850MN</t>
  </si>
  <si>
    <t>DESIGN-950LN</t>
  </si>
  <si>
    <t>DESIGN-950MN</t>
  </si>
  <si>
    <t>DESIGN-1050LN</t>
  </si>
  <si>
    <t>DESIGN-1050MN</t>
  </si>
  <si>
    <t>DESIGN-1150LN</t>
  </si>
  <si>
    <t>DESIGN-1150MN</t>
  </si>
  <si>
    <t>DESIGN-300ANTIC</t>
  </si>
  <si>
    <t>Ruszt do odwodnienia liniowego, mosiądz antyczny</t>
  </si>
  <si>
    <t>DESIGN-550ANTIC</t>
  </si>
  <si>
    <t>DESIGN-650ANTIC</t>
  </si>
  <si>
    <t>DESIGN-750ANTIC</t>
  </si>
  <si>
    <t>DESIGN-850ANTIC</t>
  </si>
  <si>
    <t>DESIGN-950ANTIC</t>
  </si>
  <si>
    <t>DESIGN-1050ANTIC</t>
  </si>
  <si>
    <t>DESIGN-1150ANTIC</t>
  </si>
  <si>
    <t>GAP-300M</t>
  </si>
  <si>
    <t>GAP-550M</t>
  </si>
  <si>
    <t>GAP-650M</t>
  </si>
  <si>
    <t>GAP-750M</t>
  </si>
  <si>
    <t>GAP-850M</t>
  </si>
  <si>
    <t>GAP-950M</t>
  </si>
  <si>
    <t>GAP-1050M</t>
  </si>
  <si>
    <t>GAP-1150M</t>
  </si>
  <si>
    <t>FLOOR-300</t>
  </si>
  <si>
    <t>FLOOR-550</t>
  </si>
  <si>
    <t>FLOOR-650</t>
  </si>
  <si>
    <t>FLOOR-750</t>
  </si>
  <si>
    <t>FLOOR-850</t>
  </si>
  <si>
    <t>FLOOR-950</t>
  </si>
  <si>
    <t>FLOOR-1050</t>
  </si>
  <si>
    <t>FLOOR-1150</t>
  </si>
  <si>
    <t>GL1200-300</t>
  </si>
  <si>
    <t>GLASS – Ruszt do odwodnienia liniowego, szkło-biały</t>
  </si>
  <si>
    <t>GL1200-550</t>
  </si>
  <si>
    <t>GL1200-650</t>
  </si>
  <si>
    <t>GL1200-750</t>
  </si>
  <si>
    <t>GL1200-850</t>
  </si>
  <si>
    <t>GL1200-950</t>
  </si>
  <si>
    <t>GL1200-1050</t>
  </si>
  <si>
    <t>GL1200-1150</t>
  </si>
  <si>
    <t>GL1202-300</t>
  </si>
  <si>
    <t>GLASS – Ruszt do odwodnienia liniowego, szkło-zielony</t>
  </si>
  <si>
    <t>GL1202-550</t>
  </si>
  <si>
    <t xml:space="preserve">GLASS – Ruszt do odwodnienia liniowego, szkło-zielony </t>
  </si>
  <si>
    <t>GL1202-650</t>
  </si>
  <si>
    <t>GL1202-750</t>
  </si>
  <si>
    <t>GL1202-850</t>
  </si>
  <si>
    <t>GL1202-950</t>
  </si>
  <si>
    <t>GL1202-1050</t>
  </si>
  <si>
    <t>GL1202-1150</t>
  </si>
  <si>
    <t>GL1204-300</t>
  </si>
  <si>
    <t>GLASS – Ruszt do odwodnienia liniowego, szkło-czarny</t>
  </si>
  <si>
    <t>GL1204-550</t>
  </si>
  <si>
    <t xml:space="preserve">GLASS – Ruszt do odwodnienia liniowego, szkło-czarny </t>
  </si>
  <si>
    <t>GL1204-650</t>
  </si>
  <si>
    <t>GL1204-750</t>
  </si>
  <si>
    <t>GL1204-850</t>
  </si>
  <si>
    <t>GL1204-950</t>
  </si>
  <si>
    <t>GL1204-1050</t>
  </si>
  <si>
    <t>GL1204-1150</t>
  </si>
  <si>
    <t>LIFE</t>
  </si>
  <si>
    <t xml:space="preserve">Ruszt do odwodnienia narożnego, stal nierdzewna-mat </t>
  </si>
  <si>
    <t>TIME</t>
  </si>
  <si>
    <t>VIEW</t>
  </si>
  <si>
    <t>Ruszt do odwodnienia liniowego, stal nierdzewna-mat</t>
  </si>
  <si>
    <t>SOLID-750M</t>
  </si>
  <si>
    <t>SOLID-850M</t>
  </si>
  <si>
    <t>SOLID-950M</t>
  </si>
  <si>
    <t>SOLID-1050M</t>
  </si>
  <si>
    <t>TILE-550</t>
  </si>
  <si>
    <t>TILE-650</t>
  </si>
  <si>
    <t>TILE-750</t>
  </si>
  <si>
    <t>TILE-850</t>
  </si>
  <si>
    <t>TILE-950</t>
  </si>
  <si>
    <t>TILE-1050</t>
  </si>
  <si>
    <t>Listwy ze stali nierdzewnej do spadków</t>
  </si>
  <si>
    <t>APZ901M/1000</t>
  </si>
  <si>
    <t>Nierdzewna listwa do spadków, lewa</t>
  </si>
  <si>
    <t>APZ901M/1200</t>
  </si>
  <si>
    <t>APZ902M/1000</t>
  </si>
  <si>
    <t>Nierdzewna listwa do spadków, prawa</t>
  </si>
  <si>
    <t>APZ902M/1200</t>
  </si>
  <si>
    <t>APZ903M/1000</t>
  </si>
  <si>
    <t>APZ903M/1200</t>
  </si>
  <si>
    <t>APZ904M/1000</t>
  </si>
  <si>
    <t>APZ904M/1200</t>
  </si>
  <si>
    <t>APZ905M/1000</t>
  </si>
  <si>
    <t>Nierdzewna listwa do spadków, obustronna</t>
  </si>
  <si>
    <t>APZ905M/1200</t>
  </si>
  <si>
    <t>APZ906M/1000</t>
  </si>
  <si>
    <t>APZ906M/1200</t>
  </si>
  <si>
    <t>Produkty ze stali nierdzewnej na specjalne zamówienie</t>
  </si>
  <si>
    <t>Odpływy punktowe</t>
  </si>
  <si>
    <t>APR-R21-150-150</t>
  </si>
  <si>
    <t>Kratka maskująca do odpływu punktowego 150×150, stal nierdzewna AISI 304</t>
  </si>
  <si>
    <t>APR-R21-200-200</t>
  </si>
  <si>
    <t>Kratka maskująca do odpływu punktowego 200×200, stal nierdzewna AISI 304</t>
  </si>
  <si>
    <t>APR-R21-300-300</t>
  </si>
  <si>
    <t>Kratka maskująca do odpływu punktowego 300×300, stal nierdzewna AISI 304</t>
  </si>
  <si>
    <t>APR-R22-150-150</t>
  </si>
  <si>
    <t>Kratka maskująca do odpływu punktowego 150×150, stal nierdzewna AISI 316L</t>
  </si>
  <si>
    <t>APR-R22-200-200</t>
  </si>
  <si>
    <t>Kratka maskująca do odpływu punktowego 200×200, stal nierdzewna AISI 316L</t>
  </si>
  <si>
    <t>APR-R22-300-300</t>
  </si>
  <si>
    <t>Kratka maskująca do odpływu punktowego 300×300, stal nierdzewna AISI 316L</t>
  </si>
  <si>
    <t>APR-R31-150-150</t>
  </si>
  <si>
    <t>APR-R31-200-200</t>
  </si>
  <si>
    <t>APR-R31-300-300</t>
  </si>
  <si>
    <t>APR-R32-150-150</t>
  </si>
  <si>
    <t>APR-R32-200-200</t>
  </si>
  <si>
    <t>APR-R32-300-300</t>
  </si>
  <si>
    <t>APR3-1110</t>
  </si>
  <si>
    <t>Przemysłowy odpływ punktowy 150×150, stal nierdzewna AISI 304</t>
  </si>
  <si>
    <t>APR3-1120</t>
  </si>
  <si>
    <t>Przemysłowy odpływ punktowy 150×150, stal nierdzewna AISI 316L</t>
  </si>
  <si>
    <t>APR3-2110</t>
  </si>
  <si>
    <t>APR3-2120</t>
  </si>
  <si>
    <t>APR4-1111</t>
  </si>
  <si>
    <t>Przemysłowy odpływ punktowy 200×200, stal nierdzewna AISI 304</t>
  </si>
  <si>
    <t>APR4-1121</t>
  </si>
  <si>
    <t>Przemysłowy odpływ punktowy 200×200, stal nierdzewna AISI 316L</t>
  </si>
  <si>
    <t>APR4-2111</t>
  </si>
  <si>
    <t>APR4-2121</t>
  </si>
  <si>
    <t>APR5-1111</t>
  </si>
  <si>
    <t>Przemysłowy odpływ punktowy 300×300, stal nierdzewna AISI 304</t>
  </si>
  <si>
    <t>APR5-1121</t>
  </si>
  <si>
    <t>Przemysłowy odpływ punktowy 300×300, stal nierdzewna AISI 316L</t>
  </si>
  <si>
    <t>APR5-2111</t>
  </si>
  <si>
    <t>APR5-2121</t>
  </si>
  <si>
    <t>Odpływy skrzynkowe</t>
  </si>
  <si>
    <t>APR-R21-1000-135</t>
  </si>
  <si>
    <t>Kratka maskująca do wpustu skrzynkowego 1 m, stal nierdzewna AISI 304</t>
  </si>
  <si>
    <t>APR-R21-1000-210</t>
  </si>
  <si>
    <t>APR-R21-130-135-2</t>
  </si>
  <si>
    <t>Kratka maskująca do odpływu punktowego z wlotem skrzynkowym APR6, stal nierdzewna AISI 304</t>
  </si>
  <si>
    <t>APR-R21-250-250-1</t>
  </si>
  <si>
    <t>APR-R21-790-210</t>
  </si>
  <si>
    <t>APR-R21-865-135</t>
  </si>
  <si>
    <t>APR-R22-1000-135</t>
  </si>
  <si>
    <t>Kratka maskująca do wpustu skrzynkowego 1 m, stal nierdzewna AISI 316L</t>
  </si>
  <si>
    <t>APR-R22-1000-210</t>
  </si>
  <si>
    <t>APR-R22-130-135-2</t>
  </si>
  <si>
    <t>Kratka maskująca do odpływu punktowego z wlotem skrzynkowym APR6, stal nierdzewna AISI 316L</t>
  </si>
  <si>
    <t>APR-R22-250-250-1</t>
  </si>
  <si>
    <t>APR-R22-790-210</t>
  </si>
  <si>
    <t>APR-R22-865-135</t>
  </si>
  <si>
    <t>APR-R31-1000-135</t>
  </si>
  <si>
    <t>APR-R31-1000-210</t>
  </si>
  <si>
    <t>APR-R31-130-135-2</t>
  </si>
  <si>
    <t>APR-R31-250-250-1</t>
  </si>
  <si>
    <t>APR-R32-130-135-2</t>
  </si>
  <si>
    <t>APR-R31-790-210</t>
  </si>
  <si>
    <t>APR-R31-865-135</t>
  </si>
  <si>
    <t>APR-R32-1000-135</t>
  </si>
  <si>
    <t>APR-R32-1000-210</t>
  </si>
  <si>
    <t>APR-R32-250-250-1</t>
  </si>
  <si>
    <t>APR-R32-790-210</t>
  </si>
  <si>
    <t>APR-R32-865-135</t>
  </si>
  <si>
    <t>APR6-0211-135</t>
  </si>
  <si>
    <t>Przemysłowy odpływ skrzynkowy 1 m, stal nierdzewna AISI 304</t>
  </si>
  <si>
    <t>APR6-0211-135R</t>
  </si>
  <si>
    <t>Przemysłowy odpływ narożny 1 m, stal nierdzewna AISI 304</t>
  </si>
  <si>
    <t>APR6-0211-210</t>
  </si>
  <si>
    <t>APR6-0211-210R</t>
  </si>
  <si>
    <t>APR6-0221-135</t>
  </si>
  <si>
    <t>Przemysłowy odpływ skrzynkowy 1 m, stal nierdzewna AISI 316L</t>
  </si>
  <si>
    <t>APR6-0221-135R</t>
  </si>
  <si>
    <t>Przemysłowy odpływ narożny 1 m, stal nierdzewna AISI 316L</t>
  </si>
  <si>
    <t>APR6-0221-210</t>
  </si>
  <si>
    <t>APR6-0221-210R</t>
  </si>
  <si>
    <t>APR6-1211-135</t>
  </si>
  <si>
    <t>Przemysłowy odpływ punktowy z wpustem skrzynkowym 250×250-135, stal nierdzewna AISI 304</t>
  </si>
  <si>
    <t>APR6-1211-210</t>
  </si>
  <si>
    <t>Przemysłowy odpływ punktowy z wpustem skrzynkowym 250×250-210, stal nierdzewna AISI 304</t>
  </si>
  <si>
    <t>APR6-1221-135</t>
  </si>
  <si>
    <t>Przemysłowy odpływ punktowy z wpustem skrzynkowym 250×250-135, stal nierdzewna AISI 316L</t>
  </si>
  <si>
    <t>APR6-1221-210</t>
  </si>
  <si>
    <t>Przemysłowy odpływ punktowy z wpustem skrzynkowym 250×250-210, stal nierdzewna AISI 316L</t>
  </si>
  <si>
    <t>APR6-1311-135-L</t>
  </si>
  <si>
    <t>APR6-1311-135-P</t>
  </si>
  <si>
    <t>APR6-1321-135-L</t>
  </si>
  <si>
    <t>APR6-1321-135-P</t>
  </si>
  <si>
    <t>APR6-2211-135</t>
  </si>
  <si>
    <t>APR6-2211-210</t>
  </si>
  <si>
    <t>APR6-2221-135</t>
  </si>
  <si>
    <t>APR6-2221-210</t>
  </si>
  <si>
    <t>APR6-2311-135</t>
  </si>
  <si>
    <t>APR6-2321-135</t>
  </si>
  <si>
    <t>APR6-P101-135</t>
  </si>
  <si>
    <t>Zaślepka do odpływu skrzynkowego 135, stal nierdzewna AISI 304</t>
  </si>
  <si>
    <t>APR6-P101-210</t>
  </si>
  <si>
    <t>Zaślepka do odpływu skrzynkowego 210, stal nierdzewna AISI 304</t>
  </si>
  <si>
    <t>APR6-P201-135</t>
  </si>
  <si>
    <t>Zaślepka do odpływu skrzynkowego 135, stal nierdzewna AISI 316L</t>
  </si>
  <si>
    <t>APR6-P201-210</t>
  </si>
  <si>
    <t>Zaślepka do odpływu skrzynkowego 210, stal nierdzewna AISI 316L</t>
  </si>
  <si>
    <t>Odpływy szczelinowe</t>
  </si>
  <si>
    <t>APR-R21-250-250</t>
  </si>
  <si>
    <t>Kratka maskująca do wpustów punktowych APR7, stal nierdzewna AISI 304</t>
  </si>
  <si>
    <t>APR-R22-250-250</t>
  </si>
  <si>
    <t>Kratka maskująca do wpustów punktowych APR7, stal nierdzewna AISI 316L</t>
  </si>
  <si>
    <t>APR-R31-250-250</t>
  </si>
  <si>
    <t>APR-R32-250-250</t>
  </si>
  <si>
    <t>APR7-0211-20</t>
  </si>
  <si>
    <t>Przemysłowy odpływ szczelinowy narożny 1 m, stal nierdzewna AISI 304</t>
  </si>
  <si>
    <t>APR7-0211-20R</t>
  </si>
  <si>
    <t>APR7-0221-20</t>
  </si>
  <si>
    <t>Przemysłowy odpływ szczelinowy narożny 1 m, stal nierdzewna AISI 316L</t>
  </si>
  <si>
    <t>APR7-0221-20R</t>
  </si>
  <si>
    <t>APR7-1211-20</t>
  </si>
  <si>
    <t>Przemysłowy odpływ punktowy z wpustem szczelinowym 250×250, stal nierdzewna AISI 304</t>
  </si>
  <si>
    <t>APR7-1221-20</t>
  </si>
  <si>
    <t>Przemysłowy odpływ punktowy z wpustem szczelinowym 250×250, stal nierdzewna AISI 316L</t>
  </si>
  <si>
    <t>APR7-1311-20-L</t>
  </si>
  <si>
    <t>APR7-1311-20-P</t>
  </si>
  <si>
    <t>APR7-1321-20-L</t>
  </si>
  <si>
    <t>APR7-1321-20-P</t>
  </si>
  <si>
    <t>APR7-2211-20</t>
  </si>
  <si>
    <t>APR7-2221-20</t>
  </si>
  <si>
    <t>APR7-2311-20</t>
  </si>
  <si>
    <t>APR7-2321-20</t>
  </si>
  <si>
    <t>APR7-P101-20</t>
  </si>
  <si>
    <t>Zaślepka do odpływu szczelinowego, stal nierdzewna AISI 304</t>
  </si>
  <si>
    <t>APR7-P102-20</t>
  </si>
  <si>
    <t>Zaślepka do odpływu szczelinowego, stal nierdzewna AISI 316L</t>
  </si>
  <si>
    <t>Ruszty basenowe</t>
  </si>
  <si>
    <t>AP1-195-1000</t>
  </si>
  <si>
    <t>Ruszt basenowy bez antypoślizgu</t>
  </si>
  <si>
    <t>AP1-245-1000</t>
  </si>
  <si>
    <t>AP1-295-1000</t>
  </si>
  <si>
    <t>AP2-195-1000</t>
  </si>
  <si>
    <t>AP2-245-1000</t>
  </si>
  <si>
    <t>AP2-295-1000</t>
  </si>
  <si>
    <t>AP3-195-1000</t>
  </si>
  <si>
    <t>Ruszt basenowy z antypoślizgiem</t>
  </si>
  <si>
    <t>AP3-245-1000</t>
  </si>
  <si>
    <t>AP3-295-1000</t>
  </si>
  <si>
    <t>AP4-195-1000</t>
  </si>
  <si>
    <t>AP4-245-1000</t>
  </si>
  <si>
    <t>AP4-295-1000</t>
  </si>
  <si>
    <t>AP1-195-R-1000</t>
  </si>
  <si>
    <t>Ruszt basenowy łukowy bez antypoślizgu</t>
  </si>
  <si>
    <t>AP1-245-R-1000</t>
  </si>
  <si>
    <t>AP1-295-R-1000</t>
  </si>
  <si>
    <t>AP2-195-R-1000</t>
  </si>
  <si>
    <t>AP2-245-R-1000</t>
  </si>
  <si>
    <t>AP2-295-R-1000</t>
  </si>
  <si>
    <t>AP3-195-R-1000</t>
  </si>
  <si>
    <t>Ruszt basenowy łukowy z antypoślizgiem</t>
  </si>
  <si>
    <t>AP3-245-R-1000</t>
  </si>
  <si>
    <t>AP3-295-R-1000</t>
  </si>
  <si>
    <t>AP4-195-R-1000</t>
  </si>
  <si>
    <t>AP4-245-R-1000</t>
  </si>
  <si>
    <t>AP4-295-R-1000</t>
  </si>
  <si>
    <t>Odwodnienia zewnętrzne</t>
  </si>
  <si>
    <t>Odwodnienia zewnętrzne LOW</t>
  </si>
  <si>
    <t>AVZ112-G102</t>
  </si>
  <si>
    <t>Low - Garażowy set 3 m (2× zaślepka, 1× gniazdo DN110)</t>
  </si>
  <si>
    <t>AVZ112-G501</t>
  </si>
  <si>
    <t>AVZ112-R102</t>
  </si>
  <si>
    <t>Low - Odwodnienie zewnętrzne 60 mm z obramowaniem z tworzywa, ruszt ocynkowany profil „C“, A15</t>
  </si>
  <si>
    <t>AVZ112-R501</t>
  </si>
  <si>
    <t>Low - Odwodnienie zewnętrzne 60 mm z obramowaniem z tworzywa, ruszt z tworzywa, A15</t>
  </si>
  <si>
    <t>AVZ112-R103</t>
  </si>
  <si>
    <t>Low - Odwodnienie zewnętrzne 60 mm z obramowaniem z tworzywa, ruszt ocynkowany B125</t>
  </si>
  <si>
    <t>AVZ112-R402</t>
  </si>
  <si>
    <t>Low - Odwodnienie zewnętrzne 60 mm z obramowaniem z tworzywa, ruszt kompozytowy, B125</t>
  </si>
  <si>
    <t>AVZ-P015</t>
  </si>
  <si>
    <t>Low - Łącznik odpływu zewnętrznego AVZ112</t>
  </si>
  <si>
    <t>AVZ-P016</t>
  </si>
  <si>
    <t>Low - Gniazdo do podłączenia odpływu DN110</t>
  </si>
  <si>
    <t>AVZ-P017</t>
  </si>
  <si>
    <t>Low - Zaślepka końcówki odwodnienia</t>
  </si>
  <si>
    <t>AVZ-P018</t>
  </si>
  <si>
    <t>Low - Zaślepka czołowa odwodnienia z wlotem DN40</t>
  </si>
  <si>
    <t>AVZ102-R102</t>
  </si>
  <si>
    <t>Odwodnienie zewnętrzne 100 mm z obramowaniem z tworzywa, ruszt ocynkowany profil „C“, A15</t>
  </si>
  <si>
    <t>AVZ102R-R102S</t>
  </si>
  <si>
    <t>Odwodnienie zewnętrzne studzienka dla AVZ102 z obramowaniem z tworzywa, ruszt ocynkowany profil „C“, A15</t>
  </si>
  <si>
    <t>AVZ104-R401</t>
  </si>
  <si>
    <t>Odwodnienie zewnętrzne 100 mm z obramowaniem z tworzywa, ruszt z tworzywa, A15</t>
  </si>
  <si>
    <t>AVZ104R-R401</t>
  </si>
  <si>
    <t>Odwodnienie zewnętrzne studzienka dla AVZ104 z obramowaniem z tworzywa, ruszt z tworzywa, A15</t>
  </si>
  <si>
    <t>AVZ104-R402</t>
  </si>
  <si>
    <t>Odwodnienie zewnętrzne 100 mm z obramowaniem z tworzywa, ruszt kompozytowy, B125</t>
  </si>
  <si>
    <t>AVZ104R-R402</t>
  </si>
  <si>
    <t>Odwodnienie zewnętrzne studzienka dla AVZ104 z obramowaniem z tworzywa, ruszt kompozytowy, B125</t>
  </si>
  <si>
    <t>AVZ102-R103</t>
  </si>
  <si>
    <t>Odwodnienie zewnętrzne 100 mm z obramowaniem z tworzywa, ruszt ocynkowany, B125</t>
  </si>
  <si>
    <t>AVZ102R-R103S</t>
  </si>
  <si>
    <t>Odwodnieni zewnętrzne studzienka dla AVZ102 z obramowaniem z tworzywa, ruszt ocynkowany, B125</t>
  </si>
  <si>
    <t>AVZ103-R403</t>
  </si>
  <si>
    <t>Odwodnienie zewnętrzne 100 mm z obramowaniem metalowym, ruszt kompozytowy, C250</t>
  </si>
  <si>
    <t>AVZ103R-R403</t>
  </si>
  <si>
    <t>Odwodnienie zewnętrzne studzienka dla AVZ103 z obramowaniem metalowym, ruszt kompozytowy, C250</t>
  </si>
  <si>
    <t>AVZ103-R202</t>
  </si>
  <si>
    <t>Odwodnienie zewnętrzne 100 mm z obramowaniem metalowym, ruszt żeliwny, C250</t>
  </si>
  <si>
    <t>AVZ103R-R202</t>
  </si>
  <si>
    <t>Odwodnienie zewnętrzne studzienka dla AVZ103 z obramowaniem metalowym, ruszt żeliwny, C250</t>
  </si>
  <si>
    <t>AVZ103-R104</t>
  </si>
  <si>
    <t>Odwodnienie zewnętrzne 100 mm z obramowaniem metalowym, ruszt ocynkowany, C250</t>
  </si>
  <si>
    <t>AVZ103R-R104S</t>
  </si>
  <si>
    <t>Odwodnienie zewnętrzne studzienka dla AVZ103 z obramowaniem metalowym, ruszt ocynkowany, C250</t>
  </si>
  <si>
    <t>AVZ103-R201</t>
  </si>
  <si>
    <t>Odwodnienie zewnętrzne 100 mm z obramowaniem metalowym, ruszt żeliwny, D400</t>
  </si>
  <si>
    <t>AVZ103R-R201</t>
  </si>
  <si>
    <t>Odwodnienie zewnętrzne studzienka dla AVZ103 z obramowaniem metalowym, ruszt żeliwny, D400</t>
  </si>
  <si>
    <t>AVZ101-R121</t>
  </si>
  <si>
    <t>Odwodnienie zewnętrzne szczelinowe asymetryczne 100 mm, stal ocynkowana</t>
  </si>
  <si>
    <t>AVZ101-R321</t>
  </si>
  <si>
    <t>Odwodnienie zewnętrzne szczelinowe asymetryczne 100 mm, stal nierdzewna</t>
  </si>
  <si>
    <t>AVZ101S-R121R</t>
  </si>
  <si>
    <t>Odwodnienie zewnętrzne szczelinowe asymetryczne z rewizją 100 mm, stal ocynkowana</t>
  </si>
  <si>
    <t>AVZ101S-R321R</t>
  </si>
  <si>
    <t>Odwodnienie zewnętrzne szczelinowe asymetryczne z rewizją 100 mm, stal nierdzewna</t>
  </si>
  <si>
    <t>AVZ101R-R121R</t>
  </si>
  <si>
    <t>Odwodnienie zewnętrzne szczelinowe studzienka z rewizją do rusztu asymetrycznego 100 mm, stal ocynkowana</t>
  </si>
  <si>
    <t>AVZ101R-R321R</t>
  </si>
  <si>
    <t>Odwodnienie zewnętrzne szczelinowe studzienka z rewizją do rusztu asymetrycznego 100 mm, stal nierdzewna</t>
  </si>
  <si>
    <t>AVZ101-R122</t>
  </si>
  <si>
    <t>Odwodnienie zewnętrzne szczelinowe asymetryczne 160 mm, stal ocynkowana</t>
  </si>
  <si>
    <t>AVZ101-R322</t>
  </si>
  <si>
    <t>Odwodnienie zewnętrzne szczelinowe asymetryczne 160 mm, stal nierdzewna</t>
  </si>
  <si>
    <t>AVZ101S-R122R</t>
  </si>
  <si>
    <t>Odwodnienie zewnętrzne szczelinowe asymetryczne z rewizją 160 mm, stal ocynkowana</t>
  </si>
  <si>
    <t>AVZ101S-R322R</t>
  </si>
  <si>
    <t>Odwodnienie zewnętrzne szczelinowe asymetryczne z rewizją 160 mm, stal nierdzewna</t>
  </si>
  <si>
    <t>AVZ101R-R122R</t>
  </si>
  <si>
    <t>Odwodnienie zewnętrzne szczelinowe studzienka z rewizją do rusztu asymetrycznego 160 mm, stal ocynkowana</t>
  </si>
  <si>
    <t>AVZ101R-R322R</t>
  </si>
  <si>
    <t>Odwodnienie zewnętrzne szczelinowe studzienka z rewizją do rusztu asymetrycznego 160 mm, stal nierdzewna</t>
  </si>
  <si>
    <t>AVZ101-R123</t>
  </si>
  <si>
    <t>Odwodnienie zewnętrzne szczelinowe symetryczne 100 mm, stal ocynkowana</t>
  </si>
  <si>
    <t>AVZ101-R323</t>
  </si>
  <si>
    <t>Odwodnienie zewnętrzne szczelinowe symetryczne 100 mm, stal nierdzewna</t>
  </si>
  <si>
    <t>AVZ101S-R123R</t>
  </si>
  <si>
    <t>Odwodnienie zewnętrzne szczelinowe symetryczne z rewizją 100 mm, stal ocynkowana</t>
  </si>
  <si>
    <t>AVZ101S-R323R</t>
  </si>
  <si>
    <t>Odwodnienie zewnętrzne szczelinowe symetryczne z rewizją 100 mm, stal nierdzewna</t>
  </si>
  <si>
    <t>AVZ101R-R123R</t>
  </si>
  <si>
    <t>Odwodnienie zewnętrzne szczelinowe studzienka z rewizją do rusztu symetrycznego 100 mm, stal ocynkowana</t>
  </si>
  <si>
    <t>AVZ101R-R323R</t>
  </si>
  <si>
    <t>Odwodnienie zewnętrzne szczelinowe studzienka z rewizją do rusztu symetrycznego 100 mm, stal nierdzewna</t>
  </si>
  <si>
    <t>AVZ101-R124</t>
  </si>
  <si>
    <t>Odwodnienie zewnętrzne szczelinowe symetryczne 160 mm, stal ocynkowana</t>
  </si>
  <si>
    <t>AVZ101-R324</t>
  </si>
  <si>
    <t>Odwodnienie zewnętrzne szczelinowe symetryczne 160 mm, stal nierdzewna</t>
  </si>
  <si>
    <t>AVZ101S-R124R</t>
  </si>
  <si>
    <t>Odwodnienie zewnętrzne szczelinowe symetryczne z rewizją 160 mm, stal ocynkowana</t>
  </si>
  <si>
    <t>AVZ101S-R324R</t>
  </si>
  <si>
    <t>Odwodnienie zewnętrzne szczelinowe symetryczne z rewizją 160 mm, stal nierdzewna</t>
  </si>
  <si>
    <t>AVZ101R-R124R</t>
  </si>
  <si>
    <t>Odwodnienie zewnętrzne szczelinowe studzienka z rewizją do rusztu symetrycznego 160 mm, stal ocynkowana</t>
  </si>
  <si>
    <t>AVZ101R-R324R</t>
  </si>
  <si>
    <t>Odwodnienie zewnętrzne szczelinowe studzienka z rewizją do rusztu symetrycznego 160 mm, stal nierdzewna</t>
  </si>
  <si>
    <t>AVZ-P001</t>
  </si>
  <si>
    <t>Gniazdo do podłączenia odpływu DN110</t>
  </si>
  <si>
    <t>AVZ-P002</t>
  </si>
  <si>
    <t>Zamek odpływu AVZ102-R102</t>
  </si>
  <si>
    <t>AVZ-P003</t>
  </si>
  <si>
    <t>Adapter podłączenia bocznego wlotu DN50</t>
  </si>
  <si>
    <t>AVZ-P004</t>
  </si>
  <si>
    <t>Zaślepka czołowa odwodnienia z wlotem DN75</t>
  </si>
  <si>
    <t>AVZ-P008</t>
  </si>
  <si>
    <t>Hak do wyciągania rusztu</t>
  </si>
  <si>
    <t>AVZ-P009</t>
  </si>
  <si>
    <t>Zaślepka końcówki odwodnienia</t>
  </si>
  <si>
    <t>AVZ-P010</t>
  </si>
  <si>
    <t>AVZ-P012</t>
  </si>
  <si>
    <t>Kosz na zanieczyszczenia, stal nierdzewna</t>
  </si>
  <si>
    <t>AVZ-P013</t>
  </si>
  <si>
    <t>Kosz na zanieczyszczenia, stal ocynkowana</t>
  </si>
  <si>
    <t>Odpływy drenażowe</t>
  </si>
  <si>
    <t>ADZ101V</t>
  </si>
  <si>
    <t>Odwodnienie drenażowe 75 mm z regulacją, stal ocynkowana</t>
  </si>
  <si>
    <t>ADZ301V</t>
  </si>
  <si>
    <t>Odwodnienie drenażowe 75 mm z regulacją, stal nierdzewna</t>
  </si>
  <si>
    <t>ADZ331V</t>
  </si>
  <si>
    <t>ADZ-R101</t>
  </si>
  <si>
    <t>Ruszt odwodnienia drenażowego 75 mm, stal ocynkowana</t>
  </si>
  <si>
    <t>ADZ-R301</t>
  </si>
  <si>
    <t>Ruszt odwodnienia drenażowego 75 mm, stal nierdzewna</t>
  </si>
  <si>
    <t>ADZ-R102</t>
  </si>
  <si>
    <t>ADZ-R302</t>
  </si>
  <si>
    <t>ADZ-R103</t>
  </si>
  <si>
    <t>ADZ-R303</t>
  </si>
  <si>
    <t>ADZ-R304</t>
  </si>
  <si>
    <t>ADZ-P003</t>
  </si>
  <si>
    <t>Zakończenie odwodnienia drenażowego 75 mm, stal ocynkowana</t>
  </si>
  <si>
    <t>ADZ-P001</t>
  </si>
  <si>
    <t>Zakończenie odwodnienia drenażowego 75 mm, stal nierdzewna</t>
  </si>
  <si>
    <t>ADZ-P007</t>
  </si>
  <si>
    <t>Łącznik odwodnienia drenażowego 75 mm, stal ocynkowana</t>
  </si>
  <si>
    <t>ADZ-P005</t>
  </si>
  <si>
    <t>Łącznik odwodnienia drenażowego 75 mm, stal nierdzewna</t>
  </si>
  <si>
    <t>ADZ-P011</t>
  </si>
  <si>
    <t>ADZ102V</t>
  </si>
  <si>
    <t>Odwodnienie drenażowe 100 mm z regulacją, stal ocynkowana</t>
  </si>
  <si>
    <t>ADZ302V</t>
  </si>
  <si>
    <t>Odwodnienie drenażowe 100 mm z regulacją, stal nierdzewna</t>
  </si>
  <si>
    <t>ADZ332V</t>
  </si>
  <si>
    <t>ADZ-R121</t>
  </si>
  <si>
    <t>Ruszt odwodnienia drenażowego 100 mm, stal ocynkowana</t>
  </si>
  <si>
    <t>ADZ-R321</t>
  </si>
  <si>
    <t>Ruszt odwodnienia drenażowego 100 mm, stal nierdzewna</t>
  </si>
  <si>
    <t>ADZ-R122</t>
  </si>
  <si>
    <t>ADZ-R322</t>
  </si>
  <si>
    <t>ADZ-R123</t>
  </si>
  <si>
    <t>ADZ-R323</t>
  </si>
  <si>
    <t>ADZ-R324</t>
  </si>
  <si>
    <t>ADZ-P004</t>
  </si>
  <si>
    <t>Zakończenie odwodnienia drenażowego 100 mm, stal ocynkowana</t>
  </si>
  <si>
    <t>ADZ-P002</t>
  </si>
  <si>
    <t>Zakończenie odwodnienia drenażowego 100 mm, stal nierdzewna</t>
  </si>
  <si>
    <t>ADZ-P008</t>
  </si>
  <si>
    <t>Łącznik odwodnienia drenażowego 100 mm, stal ocynkowana</t>
  </si>
  <si>
    <t>ADZ-P006</t>
  </si>
  <si>
    <t>Łącznik odwodnienia drenażowego 100 mm, stal nierdzewna</t>
  </si>
  <si>
    <t>ADZ-P012</t>
  </si>
  <si>
    <t>ADZ101VR</t>
  </si>
  <si>
    <t>Odwodnienie drenażowe narożne 75 mm z regulacją, stal ocynkowana</t>
  </si>
  <si>
    <t>ADZ301VR</t>
  </si>
  <si>
    <t>Odwodnienie drenażowe narożne 75 mm z regulacją, stal nierdzewna</t>
  </si>
  <si>
    <t>ADZ331VR</t>
  </si>
  <si>
    <t>ADZ-R101R</t>
  </si>
  <si>
    <t>Ruszt odwodnienia drenażowego narożnego 75 mm, stal ocynkowana</t>
  </si>
  <si>
    <t>ADZ-R301R</t>
  </si>
  <si>
    <t>Ruszt odwodnienia drenażowego narożnego 75 mm, stal nierdzewna</t>
  </si>
  <si>
    <t>ADZ-R102R</t>
  </si>
  <si>
    <t>ADZ-R302R</t>
  </si>
  <si>
    <t>ADZ-R103R</t>
  </si>
  <si>
    <t>ADZ-R303R</t>
  </si>
  <si>
    <t>ADZ-R304R</t>
  </si>
  <si>
    <t>ADZ102VR</t>
  </si>
  <si>
    <t>Odwodnienie drenażowe narożne 100 mm z regulacją, stal ocynkowana</t>
  </si>
  <si>
    <t>ADZ302VR</t>
  </si>
  <si>
    <t>Odwodnienie drenażowe narożne 100 mm z regulacją, stal nierdzewna</t>
  </si>
  <si>
    <t>ADZ332VR</t>
  </si>
  <si>
    <t>ADZ-R121R</t>
  </si>
  <si>
    <t>Ruszt odwodnienia drenażowego narożnego 100 mm, stal ocynkowana</t>
  </si>
  <si>
    <t>ADZ-R321R</t>
  </si>
  <si>
    <t>Ruszt odwodnienia drenażowego narożnego 100 mm, stal nierdzewna</t>
  </si>
  <si>
    <t>ADZ-R122R</t>
  </si>
  <si>
    <t>ADZ-R322R</t>
  </si>
  <si>
    <t>ADZ-R123R</t>
  </si>
  <si>
    <t>ADZ-R323R</t>
  </si>
  <si>
    <t>ADZ-R324R</t>
  </si>
  <si>
    <t>Uniwersalne wpusty deszczowe</t>
  </si>
  <si>
    <t>AGV1</t>
  </si>
  <si>
    <t>Wpust deszczowy uniwersalny 300×155/110 mm dolny, czarny</t>
  </si>
  <si>
    <t>AGV1S</t>
  </si>
  <si>
    <t>Wpust deszczowy uniwersalny 300×155/110 mm dolny, szary</t>
  </si>
  <si>
    <t>AGV2</t>
  </si>
  <si>
    <t>Wpust deszczowy uniwersalny 300×155/125 mm dolny, czarny</t>
  </si>
  <si>
    <t>AGV2S</t>
  </si>
  <si>
    <t>Wpust deszczowy uniwersalny 300×155/125 mm dolny, szary</t>
  </si>
  <si>
    <t>AGV3</t>
  </si>
  <si>
    <t>Wpust deszczowy uniwersalny 300×155/110 mm boczny, czarny</t>
  </si>
  <si>
    <t>AGV3S</t>
  </si>
  <si>
    <t>Wpust deszczowy uniwersalny 300×155/110 mm boczny, szary</t>
  </si>
  <si>
    <t>AGV4</t>
  </si>
  <si>
    <t>Wpust deszczowy uniwersalny 300×155/125/110 mm dolny, czarny</t>
  </si>
  <si>
    <t>AGV4S</t>
  </si>
  <si>
    <t>Wpust deszczowy uniwersalny 300×155/125/110 mm dolny, szary</t>
  </si>
  <si>
    <t>Uniwersalne wpusty deszczowe – akcesoria</t>
  </si>
  <si>
    <t>AGV911</t>
  </si>
  <si>
    <t>Uniwersalna wkładka wpustu, czarna</t>
  </si>
  <si>
    <t>AGV911S</t>
  </si>
  <si>
    <t>Uniwersalna wkładka wpustu, szary</t>
  </si>
  <si>
    <t>AGV941</t>
  </si>
  <si>
    <t>Kosz ze stali nierdzewnej</t>
  </si>
  <si>
    <t>AGV942</t>
  </si>
  <si>
    <t>Sitko ze stali nierdzewnej do wpustu bocznego</t>
  </si>
  <si>
    <t>Odpływy podłogowe</t>
  </si>
  <si>
    <t>Odpływy podłogowe ze stali nierdzewnej</t>
  </si>
  <si>
    <t>APV110</t>
  </si>
  <si>
    <t>Kratka ściekowa nierdzewna mocno obniżona 130×130 mm odpływ boczny, bez kratki, syfon mokry</t>
  </si>
  <si>
    <t>APV120</t>
  </si>
  <si>
    <t>Kratka ściekowa nierdzewna obniżona 130×130 mm odpływ boczny, bez kratki, syfon mokry</t>
  </si>
  <si>
    <t>APV130</t>
  </si>
  <si>
    <t>Kratka ściekowa nierdzewna 130×130 mm odpływ boczny, bez kratki, syfon mokry</t>
  </si>
  <si>
    <t>Odpływy podłogowe z kratką DESIGN</t>
  </si>
  <si>
    <t>APV101</t>
  </si>
  <si>
    <t>Kratka ściekowa 105×105/50 mm odpływ boczny, kratka nierdzewna, syfon mokry</t>
  </si>
  <si>
    <t>APV102</t>
  </si>
  <si>
    <t>APV103</t>
  </si>
  <si>
    <t>APV201</t>
  </si>
  <si>
    <t>Kratka ściekowa 105×105/50/75 mm odpływ pionowy, kratka nierdzewna, syfon mokry</t>
  </si>
  <si>
    <t>APV202</t>
  </si>
  <si>
    <t>APV203</t>
  </si>
  <si>
    <t>Odpływy podłogowe z kratką ze stali nierdzewnej</t>
  </si>
  <si>
    <t>APV3344</t>
  </si>
  <si>
    <t>Kratka ściekowa 105×105/50/75 mm odpływ boczny, kratka nierdzewna, kołnierz nierdzewny, dwa poziomy izolacji, syfon mokro-suchy</t>
  </si>
  <si>
    <t>APV4444</t>
  </si>
  <si>
    <t>Kratka ściekowa 150×150/50/75 mm odpływ pionowy, kratka nierdzewna, kołnierz nierdzewny, dwa poziomy izolacji, syfon mokro-suchy</t>
  </si>
  <si>
    <t>APV26C</t>
  </si>
  <si>
    <t>Kratka ściekowa 105×105/50 mm odpływ boczny, kratka nierdzewna, kołnierz nierdzewny, dwa poziomy izolacji, syfon suchy</t>
  </si>
  <si>
    <t>APV26</t>
  </si>
  <si>
    <t>APV1324</t>
  </si>
  <si>
    <t>Kratka ściekowa 105×105/50 mm odpływ boczny, kratka nierdzewna, kołnierz nierdzewny, dwa poziomy izolacji, kombinowany syfon SMART</t>
  </si>
  <si>
    <t>APV3444</t>
  </si>
  <si>
    <t>Kratka ściekowa 150×150/50/75 mm odpływ boczny, kratka nierdzewna, kołnierz nierdzewny, dwa poziomy izolacji, syfon mokro-suchy</t>
  </si>
  <si>
    <t>APV2324</t>
  </si>
  <si>
    <t>Kratka ściekowa 105×105/50/75 mm odpływ pionowy, kratka nierdzewna, kołnierz nierdzewny, dwa poziomy izolacji, kombinowany syfon SMART</t>
  </si>
  <si>
    <t>APV1321</t>
  </si>
  <si>
    <t>Kratka ściekowa 105×105/50 mm odpływ boczny, kratka nierdzewna, kombinowany syfon SMART</t>
  </si>
  <si>
    <t>APV2321</t>
  </si>
  <si>
    <t>Kratka ściekowa 105×105/50/75 mm odpływ pionowy, kratka nierdzewna, kombinowany syfon SMART</t>
  </si>
  <si>
    <t>APV1311</t>
  </si>
  <si>
    <t>APV2311</t>
  </si>
  <si>
    <t>APV31</t>
  </si>
  <si>
    <t>APV31BLACK</t>
  </si>
  <si>
    <t>Kratka ściekowa 105×105/50 mm odpływ boczny, kratka nierdzewna czarny-mat, kombinowany syfon SMART</t>
  </si>
  <si>
    <t>APV32</t>
  </si>
  <si>
    <t>Kratka ściekowa 105×105/50 mm, odpływ pionowy, kratka nierdzewna, kombinowany syfon SMART</t>
  </si>
  <si>
    <t>APV32BLACK</t>
  </si>
  <si>
    <t>Kratka ściekowa 105×105/50 mm, odpływ pionowy, kratka nierdzewna, czarny-mat, kombinowany syfon SMART</t>
  </si>
  <si>
    <t>APV1</t>
  </si>
  <si>
    <t>APV2</t>
  </si>
  <si>
    <t>Kratka ściekowa 105×105/50 mm odpływ pionowy, kratka nierdzewna, syfon mokry</t>
  </si>
  <si>
    <t>APV5411</t>
  </si>
  <si>
    <t>Kratka ściekowa 150×150/50 mm odpływ boczny, kratka nierdzewna, syfon mokry</t>
  </si>
  <si>
    <t>APV6411</t>
  </si>
  <si>
    <t>Kratka ściekowa 150×150/50 mm odpływ pionowy, kratka nierdzewna, syfon mokry</t>
  </si>
  <si>
    <t>APV4344</t>
  </si>
  <si>
    <t>Kratka ściekowa 105×105/50/75 mm odpływ pionowy, kratka nierdzewna, kołnierz nierdzewny, dwa poziomy izolacji, syfon mokro-suchy</t>
  </si>
  <si>
    <t>APV12</t>
  </si>
  <si>
    <t>Kratka ściekowa 150×150/110 mm odpływ boczny, kratka nierdzewna, dwa poziomy izolacji, syfon mokry</t>
  </si>
  <si>
    <t>APV13</t>
  </si>
  <si>
    <t>Kratka ściekowa 150×150/110 mm odpływ pionowy, kratka nierdzewna, dwa poziomy izolacji, syfon mokry</t>
  </si>
  <si>
    <t>APV3513</t>
  </si>
  <si>
    <t>Odpływy podłogowe z kratką z tworzywa sztucznego</t>
  </si>
  <si>
    <t>APV10</t>
  </si>
  <si>
    <t>Kratka ściekowa 150×150/110 mm odpływ boczny, kratka szara, dwa poziomy izolacji, syfon mokry</t>
  </si>
  <si>
    <t>APV11</t>
  </si>
  <si>
    <t>Kratka ściekowa 150×150/110 mm odpływ pionowy, kratka szara, dwa poziomy izolacji, syfon mokry</t>
  </si>
  <si>
    <t>APV5111</t>
  </si>
  <si>
    <t>Kratka ściekowa 105×105/50 mm odpływ boczny, kratka szara, syfon mokry</t>
  </si>
  <si>
    <t>APV6111</t>
  </si>
  <si>
    <t>Kratka ściekowa 105×105/50 mm odpływ pionowy, kratka szara, syfon mokry</t>
  </si>
  <si>
    <t>APV5211</t>
  </si>
  <si>
    <t>Kratka ściekowa 150×150/50 mm odpływ boczny, kratka szara, syfon mokry</t>
  </si>
  <si>
    <t>APV6211</t>
  </si>
  <si>
    <t>Kratka ściekowa 150×150/50 mm odpływ pionowy, kratka szara, syfon mokry</t>
  </si>
  <si>
    <t>APV3</t>
  </si>
  <si>
    <t>APV4</t>
  </si>
  <si>
    <t>APV15</t>
  </si>
  <si>
    <t>Kratka ściekowa 150×150/50 mm odpływ boczny, kratka biała, syfon mokry</t>
  </si>
  <si>
    <t>APV16</t>
  </si>
  <si>
    <t>Odpływy podłogowe – akcesoria</t>
  </si>
  <si>
    <t>MPV001</t>
  </si>
  <si>
    <t>Kratka DESIGN 102×102 mm stal nierdzewna</t>
  </si>
  <si>
    <t>MPV004-BLACK</t>
  </si>
  <si>
    <t>Kratka 102×102 mm stal nierdzewna, czarny-mat</t>
  </si>
  <si>
    <t>MPV001-ANTIC</t>
  </si>
  <si>
    <t>Kratka DESIGN 102×102 mm mosiądz antyczny</t>
  </si>
  <si>
    <t>MPV002</t>
  </si>
  <si>
    <t>MPV003</t>
  </si>
  <si>
    <t>MPV004</t>
  </si>
  <si>
    <t>Kratka 102×102 mm stal nierdzewna</t>
  </si>
  <si>
    <t>APV0006</t>
  </si>
  <si>
    <t>Uszczelka nierdzewnego kołnierza</t>
  </si>
  <si>
    <t>APV0010</t>
  </si>
  <si>
    <t>Syfon mokry</t>
  </si>
  <si>
    <t>APV0020</t>
  </si>
  <si>
    <t>Syfon kombinowany SMART</t>
  </si>
  <si>
    <t>APV0030</t>
  </si>
  <si>
    <t>Syfon suchy</t>
  </si>
  <si>
    <t>APV0050</t>
  </si>
  <si>
    <t>Syfon mokry do APV26, APV26C</t>
  </si>
  <si>
    <t>APV0060</t>
  </si>
  <si>
    <t>Syfon suchy do APV26, APV26C</t>
  </si>
  <si>
    <t>APV0800</t>
  </si>
  <si>
    <t xml:space="preserve">Gardziel nastawna kratki DN105 </t>
  </si>
  <si>
    <t>APV0005</t>
  </si>
  <si>
    <t>Kołnierz 2 poziomu izolacji DN150</t>
  </si>
  <si>
    <t>MPV011</t>
  </si>
  <si>
    <t>Kratka ściekowa 102×102 mm stal nierdzewna</t>
  </si>
  <si>
    <t>MPV012</t>
  </si>
  <si>
    <t>MPV013</t>
  </si>
  <si>
    <t>Kratka ściekowa 92×92 mm stal nierdzewna</t>
  </si>
  <si>
    <t>MPV014</t>
  </si>
  <si>
    <t>MPV015</t>
  </si>
  <si>
    <t>MPV016</t>
  </si>
  <si>
    <t>Kratka ściekowa 92×92 mm stal nierdzewna do wypełnienia płytką</t>
  </si>
  <si>
    <t>Taśmy izolacyjne</t>
  </si>
  <si>
    <t>AIZ1</t>
  </si>
  <si>
    <t>Hydroizolacyjny kołnierz samolepny kratki podłogowej 300×300 mm</t>
  </si>
  <si>
    <t>AIZ3</t>
  </si>
  <si>
    <t>Hydroizolacyjna folia 1300×1300 mm</t>
  </si>
  <si>
    <t>Syfony</t>
  </si>
  <si>
    <t>Syfony wannowe</t>
  </si>
  <si>
    <t>A501</t>
  </si>
  <si>
    <t>Syfon wannowy, chrom</t>
  </si>
  <si>
    <t>A502</t>
  </si>
  <si>
    <t>Syfon wannowy, biały</t>
  </si>
  <si>
    <t>A51B</t>
  </si>
  <si>
    <t>Syfon wannowy, korek automatyczny, biały</t>
  </si>
  <si>
    <t>A51B-80</t>
  </si>
  <si>
    <t>A51B-100</t>
  </si>
  <si>
    <t>A51B-120</t>
  </si>
  <si>
    <t>A51BM</t>
  </si>
  <si>
    <t>A51BM-80</t>
  </si>
  <si>
    <t>A51BM-100</t>
  </si>
  <si>
    <t>A51BM-120</t>
  </si>
  <si>
    <t>A51CR</t>
  </si>
  <si>
    <t>Syfon wannowy, korek automatyczny, chrom</t>
  </si>
  <si>
    <t>A51CR-80</t>
  </si>
  <si>
    <t>A51CR-100</t>
  </si>
  <si>
    <t>A51CR-120</t>
  </si>
  <si>
    <t>A51CRM</t>
  </si>
  <si>
    <t>A51CRM-80</t>
  </si>
  <si>
    <t>A51CRM-100</t>
  </si>
  <si>
    <t>A51CRM-120</t>
  </si>
  <si>
    <t>Syfon wannowy, korek automatyczny, metal</t>
  </si>
  <si>
    <t>A55K</t>
  </si>
  <si>
    <t>A55K-80</t>
  </si>
  <si>
    <t>A55K-100</t>
  </si>
  <si>
    <t>A55K-120</t>
  </si>
  <si>
    <t>A55K-G-B</t>
  </si>
  <si>
    <t>Syfon wannowy, korek automatyczny, GOLD-mat szczotkowany</t>
  </si>
  <si>
    <t>A55K-G-P</t>
  </si>
  <si>
    <t>Syfon wannowy, korek automatyczny, GOLD-połysk</t>
  </si>
  <si>
    <t>A55K-GM-B</t>
  </si>
  <si>
    <t>Syfon wannowy, korek automatyczny, GUN METAL-mat szczotkowany</t>
  </si>
  <si>
    <t>A55K-GM-P</t>
  </si>
  <si>
    <t>Syfon wannowy, korek automatyczny, GUN METAL-połysk</t>
  </si>
  <si>
    <t>A55K-N-B</t>
  </si>
  <si>
    <t>Syfon wannowy, korek automatyczny, NICKEL-mat szczotkowany</t>
  </si>
  <si>
    <t>A55K-N-P</t>
  </si>
  <si>
    <t>Syfon wannowy, korek automatyczny, NICKEL-połysk</t>
  </si>
  <si>
    <t>A55GOLD</t>
  </si>
  <si>
    <t>Syfon wannowy, korek automatyczny, metal-złoty</t>
  </si>
  <si>
    <t>A55K-RG-B</t>
  </si>
  <si>
    <t>Syfon wannowy, korek automatyczny, RED GOLD-mat szczotkowany</t>
  </si>
  <si>
    <t>A55K-RG-P</t>
  </si>
  <si>
    <t>Syfon wannowy, korek automatyczny, RED GOLD-połysk</t>
  </si>
  <si>
    <t>A55ANTIC</t>
  </si>
  <si>
    <t>Syfon wannowy, korek automatyczny, mosiądz antyczny</t>
  </si>
  <si>
    <t>A55ANTIC-80</t>
  </si>
  <si>
    <t>A55ANTIC-100</t>
  </si>
  <si>
    <t>A55ANTIC-120</t>
  </si>
  <si>
    <t>A55BLACK</t>
  </si>
  <si>
    <t>Syfon wannowy, korek automatyczny, czarny-mat</t>
  </si>
  <si>
    <t>A55BLACK-80</t>
  </si>
  <si>
    <t>A55BLACK-100</t>
  </si>
  <si>
    <t>A55BLACK-120</t>
  </si>
  <si>
    <t>A55KM</t>
  </si>
  <si>
    <t>A55KM-80</t>
  </si>
  <si>
    <t>A55KM-100</t>
  </si>
  <si>
    <t>A55KM-120</t>
  </si>
  <si>
    <t>A550K</t>
  </si>
  <si>
    <t>A550KM-80</t>
  </si>
  <si>
    <t>A504CKM</t>
  </si>
  <si>
    <t>Syfon wannowy CLIK/CLAK, metal</t>
  </si>
  <si>
    <t>A504CKM-80</t>
  </si>
  <si>
    <t>A504CKM-100</t>
  </si>
  <si>
    <t>A504CKM-120</t>
  </si>
  <si>
    <t>A507CKM</t>
  </si>
  <si>
    <t>A507CKM-80</t>
  </si>
  <si>
    <t>A507CKM-100</t>
  </si>
  <si>
    <t>A507CKM-120</t>
  </si>
  <si>
    <t>A516CKM</t>
  </si>
  <si>
    <t>Syfon wannowy CLIK/CLAK z płaskim przelewem, chrom</t>
  </si>
  <si>
    <t>A516CKM-80</t>
  </si>
  <si>
    <t>A516CKM-100</t>
  </si>
  <si>
    <t>A516CKM-120</t>
  </si>
  <si>
    <t>A507BLACK</t>
  </si>
  <si>
    <t>Syfon wannowy CLIK/CLAK, czarny-mat</t>
  </si>
  <si>
    <t>A507BLACK-80</t>
  </si>
  <si>
    <t>A507BLACK-100</t>
  </si>
  <si>
    <t>A507BLACK-120</t>
  </si>
  <si>
    <t>A505CRM</t>
  </si>
  <si>
    <t>Syfon wannowy CLIK/CLAK, chrom</t>
  </si>
  <si>
    <t>A505CRM-80</t>
  </si>
  <si>
    <t>A505CRM-100</t>
  </si>
  <si>
    <t>A505CRM-120</t>
  </si>
  <si>
    <t>A505CKM</t>
  </si>
  <si>
    <t>A505CKM-80</t>
  </si>
  <si>
    <t>A505CKM-100</t>
  </si>
  <si>
    <t>A505CKM-120</t>
  </si>
  <si>
    <t>A508CKM</t>
  </si>
  <si>
    <t>Syfon wannowy CLIK/CLAK z funkcją napełniania przez przelew, chrom</t>
  </si>
  <si>
    <t>A508CKM-80</t>
  </si>
  <si>
    <t>A508CKM-100</t>
  </si>
  <si>
    <t>A508CKM-120</t>
  </si>
  <si>
    <t>A509CKM</t>
  </si>
  <si>
    <t>Syfon wannowy CLIK/CLAK z funkcją napełniania przez przelew do wanien grubościennych, chrom</t>
  </si>
  <si>
    <t>A509CKM-80</t>
  </si>
  <si>
    <t>A509CKM-100</t>
  </si>
  <si>
    <t>A509CKM-120</t>
  </si>
  <si>
    <t>A564CRM1</t>
  </si>
  <si>
    <t>Syfon wannowy z funkcją napełniania przez przelew, chrom</t>
  </si>
  <si>
    <t>A564CRM1-80</t>
  </si>
  <si>
    <t>A564CRM1-100</t>
  </si>
  <si>
    <t>A564CRM1-120</t>
  </si>
  <si>
    <t>A564CRM2</t>
  </si>
  <si>
    <t>A564CRM2-80</t>
  </si>
  <si>
    <t>A564CRM2-100</t>
  </si>
  <si>
    <t>A564CRM2-120</t>
  </si>
  <si>
    <t>A564CRM3</t>
  </si>
  <si>
    <t>A564CRM3-80</t>
  </si>
  <si>
    <t>A564CRM3-100</t>
  </si>
  <si>
    <t>A564CRM3-120</t>
  </si>
  <si>
    <t>A564KM1</t>
  </si>
  <si>
    <t>Syfon wannowy z funkcją napełniania przez przelew, metal</t>
  </si>
  <si>
    <t>A564KM1-80</t>
  </si>
  <si>
    <t>A564KM1-100</t>
  </si>
  <si>
    <t>A564KM1-120</t>
  </si>
  <si>
    <t>A564BLACK</t>
  </si>
  <si>
    <t>Syfon wannowy z funkcją napełniania przez przelew, czarny-mat</t>
  </si>
  <si>
    <t>A564BLACK-80</t>
  </si>
  <si>
    <t>A564BLACK-100</t>
  </si>
  <si>
    <t>A564BLACK-120</t>
  </si>
  <si>
    <t>A564KM3</t>
  </si>
  <si>
    <t>A564KM3-80</t>
  </si>
  <si>
    <t>A564KM3-100</t>
  </si>
  <si>
    <t>A564KM3-120</t>
  </si>
  <si>
    <t>A565CRM1</t>
  </si>
  <si>
    <t>Syfon wannowy z funkcją napełniania przez przelew do wanien grubościennych, chrom</t>
  </si>
  <si>
    <t>A565CRM1-80</t>
  </si>
  <si>
    <t>A565CRM1-100</t>
  </si>
  <si>
    <t>A565CRM1-120</t>
  </si>
  <si>
    <t>A565CRM2</t>
  </si>
  <si>
    <t>A565CRM2-80</t>
  </si>
  <si>
    <t>A565CRM2-100</t>
  </si>
  <si>
    <t>A565CRM2-120</t>
  </si>
  <si>
    <t>A565CRM3</t>
  </si>
  <si>
    <t>A565CRM3-80</t>
  </si>
  <si>
    <t>A565CRM3-100</t>
  </si>
  <si>
    <t>A565CRM3-120</t>
  </si>
  <si>
    <t>A565KM1</t>
  </si>
  <si>
    <t>Syfon wannowy z funkcją napełniania przez przelew do wanien grubościennych, metal</t>
  </si>
  <si>
    <t>A565KM1-80</t>
  </si>
  <si>
    <t>A565KM1-100</t>
  </si>
  <si>
    <t>A565KM1-120</t>
  </si>
  <si>
    <t>A565KM3</t>
  </si>
  <si>
    <t>A565KM3-80</t>
  </si>
  <si>
    <t>A565KM3-100</t>
  </si>
  <si>
    <t>A565KM3-120</t>
  </si>
  <si>
    <t>A566-112122-57</t>
  </si>
  <si>
    <t>Syfon wannowy do wanien z hydromasażem, korek automatyczny, chrom</t>
  </si>
  <si>
    <t>A566-112122-80</t>
  </si>
  <si>
    <t>A566-112122-100</t>
  </si>
  <si>
    <t>A566-112122-120</t>
  </si>
  <si>
    <t>A566-273133-57</t>
  </si>
  <si>
    <t>Syfon do wanien z hydromasażem z funkcją napełniania przez przelew, korek automatyczny, metal</t>
  </si>
  <si>
    <t>A566-273133-80</t>
  </si>
  <si>
    <t>A566-273133-100</t>
  </si>
  <si>
    <t>A566-273133-120</t>
  </si>
  <si>
    <t>A53-DN40</t>
  </si>
  <si>
    <t>Syfon</t>
  </si>
  <si>
    <t>A53-DN50</t>
  </si>
  <si>
    <t>A53-6/4"</t>
  </si>
  <si>
    <t xml:space="preserve">Syfon </t>
  </si>
  <si>
    <t>A53-7/4"</t>
  </si>
  <si>
    <t>A531</t>
  </si>
  <si>
    <t>Syfon obniżony</t>
  </si>
  <si>
    <t>A532-DN40</t>
  </si>
  <si>
    <t>A532-DN50</t>
  </si>
  <si>
    <t>A533-DN50</t>
  </si>
  <si>
    <t>Syfony brodzikowe obniżone</t>
  </si>
  <si>
    <t>A503KM</t>
  </si>
  <si>
    <t>Syfon brodzikowy CLIK/CLAK, metal</t>
  </si>
  <si>
    <t>A506KM</t>
  </si>
  <si>
    <t>A461-50</t>
  </si>
  <si>
    <t>Spust brodzikowy z syfonem, sitko nierdzewne</t>
  </si>
  <si>
    <t>A462-50</t>
  </si>
  <si>
    <t>Spust brodzikowy z syfonem i kolanem, sitko nierdzewne</t>
  </si>
  <si>
    <t>A52</t>
  </si>
  <si>
    <t>Kolano 45°</t>
  </si>
  <si>
    <t>A465C-50</t>
  </si>
  <si>
    <t>A465BLACK-50</t>
  </si>
  <si>
    <t>Syfon brodzikowy CLIK/CLAK, czarny-mat</t>
  </si>
  <si>
    <t>A466-50</t>
  </si>
  <si>
    <t>Syfon brodzikowy CLIK/CLAK, chrom</t>
  </si>
  <si>
    <t>A465-50</t>
  </si>
  <si>
    <t>A476</t>
  </si>
  <si>
    <t>Zestaw odpływowy brodzikowy CLIK/CLAK, chrom</t>
  </si>
  <si>
    <t>A46-50</t>
  </si>
  <si>
    <t>Syfon brodzikowy z metalowym sitkiem</t>
  </si>
  <si>
    <t>A46-60</t>
  </si>
  <si>
    <t>A47B-50</t>
  </si>
  <si>
    <t>Syfon brodzikowy korek, biały</t>
  </si>
  <si>
    <t>A47B-60</t>
  </si>
  <si>
    <t>A47CR-50</t>
  </si>
  <si>
    <t>Syfon brodzikowy korek, chrom</t>
  </si>
  <si>
    <t>A47CR-60</t>
  </si>
  <si>
    <t>A48</t>
  </si>
  <si>
    <t>A49B</t>
  </si>
  <si>
    <t>A49BLACK</t>
  </si>
  <si>
    <t>Syfon brodzikowy korek, czarny-mat</t>
  </si>
  <si>
    <t>A49CR</t>
  </si>
  <si>
    <t>A49K</t>
  </si>
  <si>
    <t>Syfon brodzikowy korek, metalowy LUX</t>
  </si>
  <si>
    <t>A49K MAT</t>
  </si>
  <si>
    <t>A49ANTIC</t>
  </si>
  <si>
    <t>Syfon brodzikowy korek, mosiądz antyczny</t>
  </si>
  <si>
    <t>A471CR-50</t>
  </si>
  <si>
    <t>Zestaw odpływowy brodzikowy, chrom</t>
  </si>
  <si>
    <t>A471CR-60</t>
  </si>
  <si>
    <t>A491CR</t>
  </si>
  <si>
    <t>A492CR</t>
  </si>
  <si>
    <t>Zestaw odpływowy dla brodzików grubościennych, chrom</t>
  </si>
  <si>
    <t>A491</t>
  </si>
  <si>
    <t>Zestaw odpływowy brodzikowy</t>
  </si>
  <si>
    <t>A492</t>
  </si>
  <si>
    <t>Zestaw odpływowy dla brodzików grubościennych</t>
  </si>
  <si>
    <t>A491-F</t>
  </si>
  <si>
    <t>A492-F</t>
  </si>
  <si>
    <t>Syfony umywalkowe</t>
  </si>
  <si>
    <t>A41</t>
  </si>
  <si>
    <t>Syfon umywalkowy DN40, sitko nierdzewne DN63</t>
  </si>
  <si>
    <t>A410</t>
  </si>
  <si>
    <t>Syfon umywalkowy DN32, sitko nierdzewne DN63</t>
  </si>
  <si>
    <t>A42</t>
  </si>
  <si>
    <t>Syfon umywalkowy DN40, sitko z tworzywa DN63</t>
  </si>
  <si>
    <t>A420</t>
  </si>
  <si>
    <t>Syfon umywalkowy DN32 sitko z tworzywa DN63</t>
  </si>
  <si>
    <t>A411</t>
  </si>
  <si>
    <t>A412-DN40</t>
  </si>
  <si>
    <t>Syfon umywalkowy „S“ DN40, sitko nierdzewne DN63</t>
  </si>
  <si>
    <t>A421</t>
  </si>
  <si>
    <t>A41P</t>
  </si>
  <si>
    <t>Syfon umywalkowy DN40 z przyłączem, sitko nierdzewne DN63</t>
  </si>
  <si>
    <t>A410P</t>
  </si>
  <si>
    <t>Syfon umywalkowy DN32 z przyłączem, sitko nierdzewne DN63</t>
  </si>
  <si>
    <t>A42P</t>
  </si>
  <si>
    <t>Syfon umywalkowy DN40 z przyłączem, sitko z tworzywa DN63</t>
  </si>
  <si>
    <t>A420P</t>
  </si>
  <si>
    <t>Syfon umywalkowy DN32 z przyłączem, sitko z tworzywa DN63</t>
  </si>
  <si>
    <t>A413</t>
  </si>
  <si>
    <t>Małogabarytowy syfon umywalkowy DN63</t>
  </si>
  <si>
    <t>A41R</t>
  </si>
  <si>
    <t>Syfon umywalkowy DN40, sitko nierdzewne DN63, korek z łańcuszkiem</t>
  </si>
  <si>
    <t>A41PR</t>
  </si>
  <si>
    <t>Syfon umywalkowy DN40 z przyłączem, sitko nierdzewne DN63, korek z łańcuszkiem</t>
  </si>
  <si>
    <t>A43</t>
  </si>
  <si>
    <t>Półsyfon umywalkowy DN40 z nakrętką 5/4"</t>
  </si>
  <si>
    <t>A430</t>
  </si>
  <si>
    <t>Półsyfon umywalkowy DN32 z nakrętką 5/4"</t>
  </si>
  <si>
    <t>A43P</t>
  </si>
  <si>
    <t>Półsyfon umywalkowy DN40 z nakrętką 5/4" i przyłączem</t>
  </si>
  <si>
    <t>A430P</t>
  </si>
  <si>
    <t>Półsyfon umywalkowy DN32 z nakrętką 5/4" i przyłączem</t>
  </si>
  <si>
    <t>A42R</t>
  </si>
  <si>
    <t>Syfon umywalkowy DN40, sitko z tworzywa DN63, korek z łańcuszkiem</t>
  </si>
  <si>
    <t>A434</t>
  </si>
  <si>
    <t>Małogabarytowy półsyfon umywalkowy DN40 z nakrętką 5/4"</t>
  </si>
  <si>
    <t>A31</t>
  </si>
  <si>
    <t>Spust umywalki 5/4", sitko nierdzewne DN63</t>
  </si>
  <si>
    <t>A32</t>
  </si>
  <si>
    <t>Spust umywalki 5/4", sitko z tworzywa DN63</t>
  </si>
  <si>
    <t>A31P</t>
  </si>
  <si>
    <t>Spust umywalki 6/4" z przyłączem, sitko nierdzewne DN63</t>
  </si>
  <si>
    <t>A439</t>
  </si>
  <si>
    <t>Spust umywalki 5/4" metal</t>
  </si>
  <si>
    <t>A328CR</t>
  </si>
  <si>
    <t>Przelew umywalkowy, chrom</t>
  </si>
  <si>
    <t>A328B</t>
  </si>
  <si>
    <t>Przelew umywalkowy, biały</t>
  </si>
  <si>
    <t>Program metal</t>
  </si>
  <si>
    <t>A391</t>
  </si>
  <si>
    <t>Spust umywalki CLIK/CLAK 5/4" metalowy z przelewem, mały korek</t>
  </si>
  <si>
    <t>A392C</t>
  </si>
  <si>
    <t>Spust umywalki CLIK/CLAK 5/4" metalowy z przelewem, duży korek</t>
  </si>
  <si>
    <t>A392-G-B</t>
  </si>
  <si>
    <t>Spust umywalki CLIK/CLAK 5/4" metalowy z przelewem, duży korek, GOLD-mat szczotkowany</t>
  </si>
  <si>
    <t>A392-G-P</t>
  </si>
  <si>
    <t>Spust umywalki CLIK/CLAK 5/4" metalowy z przelewem, duży korek, GOLD-połysk</t>
  </si>
  <si>
    <t>A392-GM-B</t>
  </si>
  <si>
    <t>Spust umywalki CLIK/CLAK 5/4" metalowy z przelewem, duży korek, GUN METAL-mat szczotkowany</t>
  </si>
  <si>
    <t>A392-GM-P</t>
  </si>
  <si>
    <t>Spust umywalki CLIK/CLAK 5/4" metalowy z przelewem, duży korek, GUN METAL-połysk</t>
  </si>
  <si>
    <t>A392-N-B</t>
  </si>
  <si>
    <t>Spust umywalki CLIK/CLAK 5/4" metalowy z przelewem, duży korek, NICKEL-mat szczotkowany</t>
  </si>
  <si>
    <t>A392-N-P</t>
  </si>
  <si>
    <t>Spust umywalki CLIK/CLAK 5/4" metalowy z przelewem, duży korek, NICKEL-połysk</t>
  </si>
  <si>
    <t>A392-RG-B</t>
  </si>
  <si>
    <t>Spust umywalki CLIK/CLAK 5/4" metalowy z przelewem, duży korek, RED GOLD-mat szczotkowany</t>
  </si>
  <si>
    <t>A392-RG-P</t>
  </si>
  <si>
    <t>Spust umywalki CLIK/CLAK 5/4" metalowy z przelewem, duży korek, RED GOLD-połysk</t>
  </si>
  <si>
    <t>A392B</t>
  </si>
  <si>
    <t>Spust umywalki CLIK/CLAK 5/4" metalowy z przelewem, duży korek, biały</t>
  </si>
  <si>
    <t>A392ANTIC</t>
  </si>
  <si>
    <t>Spust umywalki CLIK/CLAK 5/4" metalowy z przelewem, duży korek, mosiądz antyczny</t>
  </si>
  <si>
    <t>A392BLACK</t>
  </si>
  <si>
    <t>Spust umywalki CLIK/CLAK 5/4" metalowy z przelewem, duży korek czarny-mat</t>
  </si>
  <si>
    <t>A393</t>
  </si>
  <si>
    <t>Spust umywalki CLIK/CLAK 5/4" metalowy z przelewem, korek kwadratowy</t>
  </si>
  <si>
    <t>A394</t>
  </si>
  <si>
    <t>Spust umywalki CLIK/CLAK 5/4" metalowy bez przelewu, mały korek</t>
  </si>
  <si>
    <t>A395</t>
  </si>
  <si>
    <t>Spust umywalki CLIK/CLAK 5/4" metalowy bez przelewu, duży korek</t>
  </si>
  <si>
    <t>A395B</t>
  </si>
  <si>
    <t>Spust umywalki CLIK/CLAK 5/4" metalowy bez przelewu, duży biały korek, do szklanych i tworzywowych umywalek</t>
  </si>
  <si>
    <t>A39</t>
  </si>
  <si>
    <t>A390</t>
  </si>
  <si>
    <t>A396</t>
  </si>
  <si>
    <t>Spust umywalki 5/4" metalowy, duży korek, do umywalek bez przelewu</t>
  </si>
  <si>
    <t>A396B</t>
  </si>
  <si>
    <t>Spust umywalki 5/4" metalowy, duży korek, do umywalek bez przelewu, biały-połysk</t>
  </si>
  <si>
    <t>A396BLACK</t>
  </si>
  <si>
    <t>Spust umywalki 5/4" metalowy, duży korek, do umywalek bez przelewu, czarny-mat</t>
  </si>
  <si>
    <t>ARV001</t>
  </si>
  <si>
    <t>Zawór kątowy z filtrem 1/2"×3/8", okrągły</t>
  </si>
  <si>
    <t>ARV001-G-B</t>
  </si>
  <si>
    <t>Zawór kątowy z filtrem 1/2"×3/8", GOLD-mat szczotkowany</t>
  </si>
  <si>
    <t>ARV001-G-P</t>
  </si>
  <si>
    <t>Zawór kątowy z filtrem 1/2"×3/8", GOLD-połysk</t>
  </si>
  <si>
    <t>ARV001-GM-B</t>
  </si>
  <si>
    <t>Zawór kątowy z filtrem 1/2"×3/8", GUN METAL-mat szczotkowany</t>
  </si>
  <si>
    <t>ARV001-GM-P</t>
  </si>
  <si>
    <t>Zawór kątowy z filtrem 1/2"×3/8", GUN METAL-połysk</t>
  </si>
  <si>
    <t>ARV001-N-B</t>
  </si>
  <si>
    <t>Zawór kątowy z filtrem 1/2"×3/8", NICKEL-mat szczotkowany</t>
  </si>
  <si>
    <t>ARV001-N-P</t>
  </si>
  <si>
    <t>Zawór kątowy z filtrem 1/2"×3/8", NICKEL-połysk</t>
  </si>
  <si>
    <t>ARV001-RG-B</t>
  </si>
  <si>
    <t>Zawór kątowy z filtrem 1/2"×3/8", RED GOLD-mat szczotkowany</t>
  </si>
  <si>
    <t>ARV001-RG-P</t>
  </si>
  <si>
    <t>Zawór kątowy z filtrem 1/2"×3/8", RED GOLD-połysk</t>
  </si>
  <si>
    <t>ARV001-ANTIC</t>
  </si>
  <si>
    <t>Zawór kątowy z filtrem 1/2"×3/8", mosiądz antyczny</t>
  </si>
  <si>
    <t>ARV001-BLACK</t>
  </si>
  <si>
    <t>Zawór kątowy z filtrem 1/2"×3/8", czarny-mat</t>
  </si>
  <si>
    <t>ARV001B</t>
  </si>
  <si>
    <t xml:space="preserve">Zawór kątowy z filtrem 1/2"×3/8", okrągły, biały </t>
  </si>
  <si>
    <t>ARV002</t>
  </si>
  <si>
    <t>Zawór kątowy 1/2"×3/8", kwadratowy</t>
  </si>
  <si>
    <t>ARV003</t>
  </si>
  <si>
    <t>Zawór kątowy z filtrem 1/2"×1/2", okrągły</t>
  </si>
  <si>
    <t>ARV003-ANTIC</t>
  </si>
  <si>
    <t>Zawór kątowy z filtrem 1/2"×1/2", mosiądz antyczny</t>
  </si>
  <si>
    <t>ARV003-BLACK</t>
  </si>
  <si>
    <t>Zawór kątowy z filtrem 1/2"×1/2", czarny-mat</t>
  </si>
  <si>
    <t>ARV003B</t>
  </si>
  <si>
    <t xml:space="preserve">Zawór kątowy z filtrem 1/2"×1/2", okrągły, biały </t>
  </si>
  <si>
    <t>ARV004</t>
  </si>
  <si>
    <t>Zawór kątowy 1/2"×1/2", kwadratowy</t>
  </si>
  <si>
    <t>A400</t>
  </si>
  <si>
    <t>Półsyfon umywalkowy DN32 DESIGN metalowy, okrągły</t>
  </si>
  <si>
    <t>A400-G-B</t>
  </si>
  <si>
    <t>Półsyfon umywalkowy DN32 DESIGN, GOLD-mat szczotkowany</t>
  </si>
  <si>
    <t>A400-G-P</t>
  </si>
  <si>
    <t>Półsyfon umywalkowy DN32 DESIGN, GOLD-połysk</t>
  </si>
  <si>
    <t>A400-GM-B</t>
  </si>
  <si>
    <t>Półsyfon umywalkowy DN32 DESIGN, GUN METAL-mat szczotkowany</t>
  </si>
  <si>
    <t>A400-GM-P</t>
  </si>
  <si>
    <t>Półsyfon umywalkowy DN32 DESIGN, GUN METAL-połysk</t>
  </si>
  <si>
    <t>A400-N-B</t>
  </si>
  <si>
    <t>Półsyfon umywalkowy DN32 DESIGN, NICKEL-mat szczotkowany</t>
  </si>
  <si>
    <t>A400-N-P</t>
  </si>
  <si>
    <t>Półsyfon umywalkowy DN32 DESIGN, NICKEL-połysk</t>
  </si>
  <si>
    <t>A400-RG-B</t>
  </si>
  <si>
    <t>Półsyfon umywalkowy DN32 DESIGN, RED GOLD-mat szczotkowany</t>
  </si>
  <si>
    <t>A400-RG-P</t>
  </si>
  <si>
    <t>Półsyfon umywalkowy DN32 DESIGN, RED GOLD-połysk</t>
  </si>
  <si>
    <t>A400ANTIC</t>
  </si>
  <si>
    <t>Półsyfon umywalkowy DN32 DESIGN, mosiądz antyczny</t>
  </si>
  <si>
    <t>A400BLACK</t>
  </si>
  <si>
    <t>Półsyfon umywalkowy DN32 DESIGN, czarny-mat</t>
  </si>
  <si>
    <t>A400B</t>
  </si>
  <si>
    <t xml:space="preserve">Półsyfon umywalkowy DN32 DESIGN metalowy, okrągły, biały </t>
  </si>
  <si>
    <t>A401</t>
  </si>
  <si>
    <t>Półsyfon umywalkowy DN32 DESIGN metalowy, kwadratowy</t>
  </si>
  <si>
    <t>A402</t>
  </si>
  <si>
    <t>Półsyfon umywalkowy DN32 DESIGN metalowy, masywny</t>
  </si>
  <si>
    <t>A403</t>
  </si>
  <si>
    <t>Półsyfon umywalkowy DN32 DESIGN metalowy, małogabarytowy</t>
  </si>
  <si>
    <t>A431</t>
  </si>
  <si>
    <t>Półsyfon umywalkowy DN32 z nakrętką 5/4", metal</t>
  </si>
  <si>
    <t>A437</t>
  </si>
  <si>
    <t>Syfon umywalkowy DN32 ze spustem 5/4", metal</t>
  </si>
  <si>
    <t>A432</t>
  </si>
  <si>
    <t>Półsyfon umywalkowy „U“ DN32 z nakrętką 5/4", metal</t>
  </si>
  <si>
    <t>A4320</t>
  </si>
  <si>
    <t>A4320BLACK</t>
  </si>
  <si>
    <t>Półsyfon umywalkowy „U“ DN32 z nakrętką 5/4", czarny-mat</t>
  </si>
  <si>
    <t>A4000</t>
  </si>
  <si>
    <t>Przedłużka metalowa DN32</t>
  </si>
  <si>
    <t>A4000BLACK</t>
  </si>
  <si>
    <t>Przedłużka metalowa DN32, czarny-mat</t>
  </si>
  <si>
    <t>A4000B</t>
  </si>
  <si>
    <t>Przedłużka metalowa DN32, biały</t>
  </si>
  <si>
    <t>Syfony zlewozmywakowe</t>
  </si>
  <si>
    <t>A441-DN50/40</t>
  </si>
  <si>
    <t>Syfon zlewozmywaka sitko nierdzewne DN70</t>
  </si>
  <si>
    <t>A442-DN50/40</t>
  </si>
  <si>
    <t>Syfon zlewozmywaka sitko z tworzywa DN70</t>
  </si>
  <si>
    <t>A442P-DN50/40</t>
  </si>
  <si>
    <t>Syfon zlewozmywaka sitko z tworzywa DN70 z przyłączem</t>
  </si>
  <si>
    <t>A444-DN50/40</t>
  </si>
  <si>
    <t>Syfon zlewozmywaka z elastyczną rurą, sitko nierdzewne DN70</t>
  </si>
  <si>
    <t>A444P-DN50/40</t>
  </si>
  <si>
    <t>Syfon zlewozmywaka z przyłączem i elastyczną rurą, sitko nierdzewne DN70</t>
  </si>
  <si>
    <t>A446-DN50/40</t>
  </si>
  <si>
    <t>Syfon zlewozmywaka, sitko nierdzewne DN115</t>
  </si>
  <si>
    <t>A446P-DN50/40</t>
  </si>
  <si>
    <t xml:space="preserve">Syfon zlewozmywaka z przyłączem, sitko nierdzewne DN115 </t>
  </si>
  <si>
    <t>A447-DN50/40</t>
  </si>
  <si>
    <t xml:space="preserve">Syfon zlewozmywaka z elastyczną rurą, sitko nierdzewne DN115 </t>
  </si>
  <si>
    <t>A447P-DN50/40</t>
  </si>
  <si>
    <t>Syfon zlewozmywaka z przyłączem i elastyczną rurą, sitko nierdzewne DN115</t>
  </si>
  <si>
    <t>A449-DN50/40</t>
  </si>
  <si>
    <t>Syfon zlewu dwukomorowego, sitka nierdzewne DN70</t>
  </si>
  <si>
    <t>A449P-DN50/40</t>
  </si>
  <si>
    <t xml:space="preserve">Syfon zlewu dwukomorowego z przyłączem, sitka nierdzewne DN70 </t>
  </si>
  <si>
    <t>A453P</t>
  </si>
  <si>
    <t xml:space="preserve">Syfon zlewu dwukomorowego z przyłączem, sitka nierdzewne DN115 </t>
  </si>
  <si>
    <t>A454P</t>
  </si>
  <si>
    <t xml:space="preserve">Syfon zlewu dwukomorowego dwupoziomowego z przyłączem, sitka nierdzewne DN115 </t>
  </si>
  <si>
    <t>A456P</t>
  </si>
  <si>
    <t>Syfon zlewu dwukomorowego dwupoziomowego z przyłączem, sitka nierdzewne DN115 z przelewem</t>
  </si>
  <si>
    <t>A800-DN40</t>
  </si>
  <si>
    <t>Syfon rurowy zlewozmywaka, sitko nierdzewne DN70</t>
  </si>
  <si>
    <t>A800-DN50</t>
  </si>
  <si>
    <t>A810-DN40</t>
  </si>
  <si>
    <t xml:space="preserve">Syfon rurowy zlewozmywaka z przyłączem, sitko nierdzewne DN70 </t>
  </si>
  <si>
    <t>A810-DN50</t>
  </si>
  <si>
    <t>A820-DN40</t>
  </si>
  <si>
    <t xml:space="preserve">Syfon rurowy zlewozmywaka z 2 przyłączami, sitko nierdzewne DN70 </t>
  </si>
  <si>
    <t>A820-DN50</t>
  </si>
  <si>
    <t>A840-DN50/40</t>
  </si>
  <si>
    <t xml:space="preserve">Syfon rurowy zlewozmywaka z 2 przyłączami i elastyczną rurą, sitko nierdzewne DN70 </t>
  </si>
  <si>
    <t>A870P-DN40</t>
  </si>
  <si>
    <t xml:space="preserve">Małogabarytowy syfon zlewozmywaka z przyłączem, sitko nierdzewne DN40 </t>
  </si>
  <si>
    <t>A464-DN50</t>
  </si>
  <si>
    <t>Syfon zlewozmywaka, sitko nierdzewne DN80</t>
  </si>
  <si>
    <t>A8000</t>
  </si>
  <si>
    <t>Zestaw uniwersalny syfonów</t>
  </si>
  <si>
    <t>P046</t>
  </si>
  <si>
    <t>Rurka z rozetą DN40</t>
  </si>
  <si>
    <t>P047</t>
  </si>
  <si>
    <t>Rurka z rozetą DN50</t>
  </si>
  <si>
    <t>P109</t>
  </si>
  <si>
    <t>Małogabarytowe złącza z nakrętką 6/4"</t>
  </si>
  <si>
    <t>A443-DN50/40</t>
  </si>
  <si>
    <t>Półsyfon do zlewu z nakrętką 6/4"</t>
  </si>
  <si>
    <t>A443P-DN50/40</t>
  </si>
  <si>
    <t>Półsyfon do zlewu z nakrętką 6/4" z przyłączem</t>
  </si>
  <si>
    <t>A448-DN50/40</t>
  </si>
  <si>
    <t>Podwójny półsyfon butelkowy zlewozmywaka z nakrętkami 6/4"</t>
  </si>
  <si>
    <t>A448P-DN50/40</t>
  </si>
  <si>
    <t>Podwójny półsyfon butelkowy zlewozmywaka z nakrętkami 6/4" i przyłączem</t>
  </si>
  <si>
    <t>A441P-DN50/40</t>
  </si>
  <si>
    <t>Syfon zlewozmywaka sitko nierdzewne DN70 z przyłączem</t>
  </si>
  <si>
    <t>A830-DN50/40</t>
  </si>
  <si>
    <t>Syfon rurowy zlewozmywaka z przyłączem i elastyczną rurą, sitko nierdzewne DN70</t>
  </si>
  <si>
    <t>A80-DN32</t>
  </si>
  <si>
    <t>Pólsyfon zlewozmywaka rurowy z nakretką 5/4"</t>
  </si>
  <si>
    <t>A80-DN40</t>
  </si>
  <si>
    <t>Pólsyfon zlewozmywaka rurowy z nakretką 6/4"</t>
  </si>
  <si>
    <t>A80-DN50</t>
  </si>
  <si>
    <t>A81-DN40</t>
  </si>
  <si>
    <t>Półsyfon zlewozmywaka rurowy z nakretką 6/4" i przyłączem</t>
  </si>
  <si>
    <t>A81-DN50</t>
  </si>
  <si>
    <t>A82-DN40</t>
  </si>
  <si>
    <t>Pólsyfon zlewozmywaka rurowy z nakrętka 6/4" z dwoma przyłączami</t>
  </si>
  <si>
    <t>A82-DN50</t>
  </si>
  <si>
    <t>A83-DN50/40</t>
  </si>
  <si>
    <t>Półsyfon zlewozmywaka rurowy z nakrętka 6/4", z przyłączem i elastyczną rurą</t>
  </si>
  <si>
    <t>A84-DN50/40</t>
  </si>
  <si>
    <t>Półsyfon zlewozmywaka rurowy z nakrętka 6/4", z dwoma przyłączami i elastyczną rurą</t>
  </si>
  <si>
    <t>A872P</t>
  </si>
  <si>
    <t>Małogabarytowy półsyfon zlewozmywaka rurowy z nakrętka 6/4" i przyłączem</t>
  </si>
  <si>
    <t>A873</t>
  </si>
  <si>
    <t>Małogabarytowy uniwersalny półsyfon podtynkowy</t>
  </si>
  <si>
    <t>A33</t>
  </si>
  <si>
    <t>Spust zlewozmywaka 6/4", sitko nierdzewne DN70</t>
  </si>
  <si>
    <t>A33P</t>
  </si>
  <si>
    <t>Spust zlewozmywaka 6/4" z przyłączem, sitko nierdzewne DN70</t>
  </si>
  <si>
    <t>A331</t>
  </si>
  <si>
    <t>Zestaw odpływowo-przelewowy 6/4", sitko nierdzewne DN70</t>
  </si>
  <si>
    <t>A34</t>
  </si>
  <si>
    <t>Spust zlewozmywaka 6/4" podwyższony, sitko nierdzewne DN70</t>
  </si>
  <si>
    <t>A37</t>
  </si>
  <si>
    <t>Spust zlewozmywaka 6/4", sitko nierdzewne DN115</t>
  </si>
  <si>
    <t>A38</t>
  </si>
  <si>
    <t>Zestaw odpływowo-przelewowy 6/4", sitko nierdzewne DN115</t>
  </si>
  <si>
    <t>Syfony umywalkowe i zlewozmywakowe – akcesoria</t>
  </si>
  <si>
    <t>A30</t>
  </si>
  <si>
    <t>Złączka z nakrętką 6/4" z przyłączem</t>
  </si>
  <si>
    <t>A44MN-DN40</t>
  </si>
  <si>
    <t>Rura z nakrętką 6/4"</t>
  </si>
  <si>
    <t>A44MS-DN40</t>
  </si>
  <si>
    <t>Rura z nakrętką 6/4" z przyłączem</t>
  </si>
  <si>
    <t>A44M-DN40</t>
  </si>
  <si>
    <t>Rura z nakrętką 6/4" z dwoma przyłączami</t>
  </si>
  <si>
    <t>A300</t>
  </si>
  <si>
    <t>Złączka z nakrętką 5/4"–6/4" a 6/4"–5/4" z przyłączem</t>
  </si>
  <si>
    <t>S0506-ND</t>
  </si>
  <si>
    <t>Redukcja 5/4"×6/4"</t>
  </si>
  <si>
    <t>S0507-ND</t>
  </si>
  <si>
    <t>Redukcja 6/4"×5/4"</t>
  </si>
  <si>
    <t>S0556-ND</t>
  </si>
  <si>
    <t>P0048-ND</t>
  </si>
  <si>
    <t>Kolano komplet G1"/17–23</t>
  </si>
  <si>
    <t>P0049-ND</t>
  </si>
  <si>
    <t>Kolano komplet G1"/8–16</t>
  </si>
  <si>
    <t>S0156-ND</t>
  </si>
  <si>
    <t>Redukcja gumowa 50/40</t>
  </si>
  <si>
    <t>S0688-ND</t>
  </si>
  <si>
    <t>Redukcja gumowa 36/10</t>
  </si>
  <si>
    <t>Z0003-ND</t>
  </si>
  <si>
    <t>Redukcja gumowa 40/32</t>
  </si>
  <si>
    <t>Z0004-ND</t>
  </si>
  <si>
    <t>Redukcja gumowa 50/32</t>
  </si>
  <si>
    <t>Z0026-ND</t>
  </si>
  <si>
    <t>Redukcja gumowa 60/32</t>
  </si>
  <si>
    <t>A22</t>
  </si>
  <si>
    <t>Rozetka otworu przelewowego umywalki DN33</t>
  </si>
  <si>
    <t>A21</t>
  </si>
  <si>
    <t>Rozetka otworu przelewowego umywalki DN35</t>
  </si>
  <si>
    <t>P066-ND</t>
  </si>
  <si>
    <t>Zestaw naprawczy uszczelek do syfonów umywalkowych</t>
  </si>
  <si>
    <t>P067-ND</t>
  </si>
  <si>
    <t>Zestaw naprawczy uszczelek do syfonów zlewozmywakowych</t>
  </si>
  <si>
    <t>Syfony pisuarowe i bidetowe</t>
  </si>
  <si>
    <t>A45A</t>
  </si>
  <si>
    <t>Syfon pisuarowy z manżetą</t>
  </si>
  <si>
    <t>A45B</t>
  </si>
  <si>
    <t>Syfon pisuarowy poziomy DN40</t>
  </si>
  <si>
    <t>A45C</t>
  </si>
  <si>
    <t>Syfon pisuarowy pionowy DN40 i DN50</t>
  </si>
  <si>
    <t>A45E</t>
  </si>
  <si>
    <t>Syfon do bidetu DN32 metal</t>
  </si>
  <si>
    <t>A45G</t>
  </si>
  <si>
    <t>ATS001</t>
  </si>
  <si>
    <t>Zawór spłukujący pisuarowy</t>
  </si>
  <si>
    <t>A45F-DN32</t>
  </si>
  <si>
    <t>Syfon do bidetu i umywalki DN32 tworzywo</t>
  </si>
  <si>
    <t>A45F-DN40</t>
  </si>
  <si>
    <t>Syfon do bidetu i umywalki DN40 tworzywo</t>
  </si>
  <si>
    <t>A438</t>
  </si>
  <si>
    <t>Kolano metalowe DN32 z nakrętką 5/4"</t>
  </si>
  <si>
    <t>Syfony do odprowadzania kondensatu</t>
  </si>
  <si>
    <t>AKS1</t>
  </si>
  <si>
    <t>Syfon do odprowadzania kondensatu DN32</t>
  </si>
  <si>
    <t>AKS1Z</t>
  </si>
  <si>
    <t>Syfon do odprowadzania kondensatu z kulką DN32</t>
  </si>
  <si>
    <t>AKS2</t>
  </si>
  <si>
    <t>Syfon do odprowadzania kondensatu DN40</t>
  </si>
  <si>
    <t>AKS3</t>
  </si>
  <si>
    <t>AKS4</t>
  </si>
  <si>
    <t xml:space="preserve">Syfon podtynkowy do odprowadzania kondensatu, nierdzewny DN40 i DN50 </t>
  </si>
  <si>
    <t>AKS5</t>
  </si>
  <si>
    <t>Syfon do odprowadzania kondensatu z kulką i uchwytem węży  DN32</t>
  </si>
  <si>
    <t>AKS6</t>
  </si>
  <si>
    <t>Redukcja połączenia HT 40/50×G1/2"</t>
  </si>
  <si>
    <t>AKS7</t>
  </si>
  <si>
    <t>Syfony pralkowe</t>
  </si>
  <si>
    <t>APS1</t>
  </si>
  <si>
    <t>Syfon pralkowy kątowy, chrom</t>
  </si>
  <si>
    <t>APS2</t>
  </si>
  <si>
    <t>Syfon pralkowy kątowy, biały</t>
  </si>
  <si>
    <t>APS3</t>
  </si>
  <si>
    <t>Syfon pralkowy podtynkowy, nierdzewny</t>
  </si>
  <si>
    <t>APS3P</t>
  </si>
  <si>
    <t>Syfon pralkowy podtynkowy z napowietrzaniem, nierdzewny DN40 i DN50</t>
  </si>
  <si>
    <t>APS4</t>
  </si>
  <si>
    <t>Syfon pralkowy podtynkowy, biały</t>
  </si>
  <si>
    <t>APS5</t>
  </si>
  <si>
    <t>Syfon pralkowy kątowy z napowietrzaniem, biały</t>
  </si>
  <si>
    <t>P148</t>
  </si>
  <si>
    <t>Podwójne kolano G1"/17–23</t>
  </si>
  <si>
    <t>P148Z</t>
  </si>
  <si>
    <t>Podwójne kolano G1"/17–23 z zaworem</t>
  </si>
  <si>
    <t>P149Z</t>
  </si>
  <si>
    <t>Podwójne kolano G1"/8–23 z zaworem</t>
  </si>
  <si>
    <t>P155Z</t>
  </si>
  <si>
    <t>Podwójne kolano DN40/32 / 17–23 z zaworem</t>
  </si>
  <si>
    <t>P156Z</t>
  </si>
  <si>
    <t>Podwójne kolano DN40/32 / 8–23 z zaworem</t>
  </si>
  <si>
    <t>P157Z</t>
  </si>
  <si>
    <t>Podwójne kolano G1"/8–16z zaworem</t>
  </si>
  <si>
    <t>Przyłącza elastyczne</t>
  </si>
  <si>
    <t>Przyłącza elastyczne PREMIUM</t>
  </si>
  <si>
    <t>A710</t>
  </si>
  <si>
    <t>Przyłącze elastyczne 40×40</t>
  </si>
  <si>
    <t>A720</t>
  </si>
  <si>
    <t>Przyłącze elastyczne 50/40×40/50</t>
  </si>
  <si>
    <t>A730</t>
  </si>
  <si>
    <t>Przyłącze elastyczne 5/4"×40 plastik</t>
  </si>
  <si>
    <t>A740</t>
  </si>
  <si>
    <t>Przyłącze elastyczne 5/4"×40 metal</t>
  </si>
  <si>
    <t>A750</t>
  </si>
  <si>
    <t>Przyłącze elastyczne 5/4"×32/40 plastik</t>
  </si>
  <si>
    <t>A760</t>
  </si>
  <si>
    <t>Przyłącze elastyczne 5/4"×32/40 metal</t>
  </si>
  <si>
    <t>A770</t>
  </si>
  <si>
    <t>Przyłącze elastyczne 6/4"×40/50 plastik</t>
  </si>
  <si>
    <t>A780</t>
  </si>
  <si>
    <t>Przyłącze elastyczne 6/4"×40/50 metal</t>
  </si>
  <si>
    <t>A791</t>
  </si>
  <si>
    <t>Przyłącze elastyczne 6/4"×40 plastik</t>
  </si>
  <si>
    <t>A792</t>
  </si>
  <si>
    <t>Przyłącze elastyczne 6/4"×40 metal</t>
  </si>
  <si>
    <t>A793</t>
  </si>
  <si>
    <t>Przyłącze elastyczne 6/4" z redukcją do 5/4"×50/40 plastik</t>
  </si>
  <si>
    <t>A794</t>
  </si>
  <si>
    <t>Przyłącze elastyczne 40–32×32–40</t>
  </si>
  <si>
    <t>A795</t>
  </si>
  <si>
    <t>Przyłącze elastyczne 50/40×40</t>
  </si>
  <si>
    <t>Dwukomponentowe uszczelnienie</t>
  </si>
  <si>
    <t>A7990</t>
  </si>
  <si>
    <t>Dwukomponentowe uszczelnienie 5/4" (10 szt)</t>
  </si>
  <si>
    <t>A7991</t>
  </si>
  <si>
    <t>Dwukomponentowe uszczelnienie 6/4" (10 szt)</t>
  </si>
  <si>
    <t>A7992</t>
  </si>
  <si>
    <t>Dwukomponentowe uszczelnienie 1" (10 szt)</t>
  </si>
  <si>
    <t>A7993</t>
  </si>
  <si>
    <t>Uchwyt przyłącza elastycznego (10 szt)</t>
  </si>
  <si>
    <t>Akcesoria WC</t>
  </si>
  <si>
    <t>Przyłącze elastyczne WC</t>
  </si>
  <si>
    <t>A97L</t>
  </si>
  <si>
    <t>A97</t>
  </si>
  <si>
    <t>A97SN</t>
  </si>
  <si>
    <t>A970</t>
  </si>
  <si>
    <t>M9006</t>
  </si>
  <si>
    <t>Kolano odpływu DN90/110 flexi</t>
  </si>
  <si>
    <t>Przyłącza</t>
  </si>
  <si>
    <t>A90-22</t>
  </si>
  <si>
    <t>Przyłącze WC – kolano 22°</t>
  </si>
  <si>
    <t>A90-45</t>
  </si>
  <si>
    <t>Przyłącze WC – kolano 45°</t>
  </si>
  <si>
    <t>A90-90</t>
  </si>
  <si>
    <t>Przyłącze WC – kolano 90°</t>
  </si>
  <si>
    <t>A90-90P40</t>
  </si>
  <si>
    <t>Przyłącze WC z podłączeniem DN40 – kolano 90°</t>
  </si>
  <si>
    <t>A91-150</t>
  </si>
  <si>
    <t>Przyłącze WC – króciec 150 mm</t>
  </si>
  <si>
    <t>A91-250</t>
  </si>
  <si>
    <t>Przyłącze WC – króciec 250 mm</t>
  </si>
  <si>
    <t>A91-400</t>
  </si>
  <si>
    <t>Przyłącze WC – króciec 400 mm</t>
  </si>
  <si>
    <t>A92</t>
  </si>
  <si>
    <t>Przyłącze WC – króciec mimośrodowy 158 mm</t>
  </si>
  <si>
    <t>A98</t>
  </si>
  <si>
    <t>WC rozeta mała DN110</t>
  </si>
  <si>
    <t>A980</t>
  </si>
  <si>
    <t>WC rozeta duża DN110</t>
  </si>
  <si>
    <t>A991</t>
  </si>
  <si>
    <t>Przyłącze WC proste</t>
  </si>
  <si>
    <t>A991-20</t>
  </si>
  <si>
    <t>Przyłącze WC mimośrodowe 20 mm</t>
  </si>
  <si>
    <t>A991-40</t>
  </si>
  <si>
    <t>Przyłącze WC mimośrodowe 40 mm</t>
  </si>
  <si>
    <t>A99</t>
  </si>
  <si>
    <t>WC manżeta prosta</t>
  </si>
  <si>
    <t>A990</t>
  </si>
  <si>
    <t>WC manżeta mimośrodowa</t>
  </si>
  <si>
    <t>Zawór napowietrzający</t>
  </si>
  <si>
    <t>APH40</t>
  </si>
  <si>
    <t>Zawór napowietrzający kanalizacyjny z wyjściem DN40</t>
  </si>
  <si>
    <t>APH50</t>
  </si>
  <si>
    <t>Zawór napowietrzający kanalizacyjny z wyjściem DN50</t>
  </si>
  <si>
    <t>APH75</t>
  </si>
  <si>
    <t>Zawór napowietrzający kanalizacyjny z wyjściem DN75</t>
  </si>
  <si>
    <t>APH110</t>
  </si>
  <si>
    <t>Zawór napowietrzający kanalizacyjny z wyjściem DN110</t>
  </si>
  <si>
    <t>Drzwiczki rewizyjne</t>
  </si>
  <si>
    <t>AVD001</t>
  </si>
  <si>
    <t>Drzwiczki rewizyjne 150×150, białe</t>
  </si>
  <si>
    <t>AVD002</t>
  </si>
  <si>
    <t>Drzwiczki rewizyjne 150×300, białe</t>
  </si>
  <si>
    <t>AVD003</t>
  </si>
  <si>
    <t>Drzwiczki rewizyjne 300×300, białe</t>
  </si>
  <si>
    <t>AVD004</t>
  </si>
  <si>
    <t>Drzwiczki rewizyjne magnetyczne (do płytek) regulowana wysokość</t>
  </si>
  <si>
    <t>AVD005</t>
  </si>
  <si>
    <t>Drzwiczki rewizyjne magnetyczne (do płytek), basic</t>
  </si>
  <si>
    <t>Kratka wentylacyjna</t>
  </si>
  <si>
    <t>I</t>
  </si>
  <si>
    <t>O3</t>
  </si>
  <si>
    <t>Ceny mogą ulec zmianie.</t>
  </si>
  <si>
    <t>Alca plast PL Sp.z o.o.</t>
  </si>
  <si>
    <t>Ul. Ks. Londzina 47, 43-382 Bielsko-Biała</t>
  </si>
  <si>
    <t>tel.: +48 333 300 023 - Sprzedaż</t>
  </si>
  <si>
    <t>tel.: +420 519 821 141 - Export</t>
  </si>
  <si>
    <t>e-mail: alcaplast@alcaplast.pl</t>
  </si>
  <si>
    <t>www.alcaplast.pl</t>
  </si>
  <si>
    <t>Nastavení slev</t>
  </si>
  <si>
    <t>Prodejní skupina</t>
  </si>
  <si>
    <t>SPARE PARTS</t>
  </si>
  <si>
    <t>M968</t>
  </si>
  <si>
    <t>Kolano odpływu komplet DN90 Slim</t>
  </si>
  <si>
    <t>SETY S KERAMIKOU</t>
  </si>
  <si>
    <t>SETY BEZ KERAMIKY</t>
  </si>
  <si>
    <t>MODULY</t>
  </si>
  <si>
    <t>KERAMIKA</t>
  </si>
  <si>
    <t>RÁMY</t>
  </si>
  <si>
    <t>TLAČÍTKA</t>
  </si>
  <si>
    <t>SENZOROVÝ PROGRAM</t>
  </si>
  <si>
    <t>ZDROJE</t>
  </si>
  <si>
    <t>VENTILY A SOUPRAVY</t>
  </si>
  <si>
    <t>WC PLASTOVÉ NÁDRŽKY</t>
  </si>
  <si>
    <t>WC sedátka</t>
  </si>
  <si>
    <t>WC SEDÁTKA</t>
  </si>
  <si>
    <t>ŽLABY NEREZ</t>
  </si>
  <si>
    <t>ŽLABY PLAST</t>
  </si>
  <si>
    <t>ROŠTY</t>
  </si>
  <si>
    <t>PROFESIONÁLNÍ ODVODNĚNÍ</t>
  </si>
  <si>
    <t>VENKOVNÍ ŽLABY</t>
  </si>
  <si>
    <t>GEIGERY</t>
  </si>
  <si>
    <t>VPUSTI</t>
  </si>
  <si>
    <t>SIFONY</t>
  </si>
  <si>
    <t>Kovový program</t>
  </si>
  <si>
    <t>KOVOVÝ PROGRAM</t>
  </si>
  <si>
    <t>FLEXINY</t>
  </si>
  <si>
    <t>OSTATNÍ PROGRAM</t>
  </si>
  <si>
    <t>ALCASYSTEM</t>
  </si>
  <si>
    <t>Price increase group</t>
  </si>
  <si>
    <t>Price increase %</t>
  </si>
  <si>
    <t>Product Groups</t>
  </si>
  <si>
    <t>AM Pre-Wall Cisterns</t>
  </si>
  <si>
    <t>AM Flush Plates</t>
  </si>
  <si>
    <t>AM Frames</t>
  </si>
  <si>
    <t>ASP Sensor Program</t>
  </si>
  <si>
    <t>A93, A94</t>
  </si>
  <si>
    <t>Fill and Flush Valves + Kits</t>
  </si>
  <si>
    <t>APZ Inox Shower Channels</t>
  </si>
  <si>
    <t>APZ Grids</t>
  </si>
  <si>
    <t>APZ Plastic Shower Channels</t>
  </si>
  <si>
    <t>APV Floor Drains</t>
  </si>
  <si>
    <t>AGV Rain Gutters</t>
  </si>
  <si>
    <t>AVZ Outdoor Drainage Channels</t>
  </si>
  <si>
    <t>Metal Program</t>
  </si>
  <si>
    <t>Flexi Connectors</t>
  </si>
  <si>
    <t>Other Program</t>
  </si>
  <si>
    <t>AEZ Power Supply</t>
  </si>
  <si>
    <t>Ceramic</t>
  </si>
  <si>
    <t>AS AlcaSystem</t>
  </si>
  <si>
    <t>Tlačítka</t>
  </si>
  <si>
    <t>Rošty</t>
  </si>
  <si>
    <t>Vpusti</t>
  </si>
  <si>
    <t>Geigery</t>
  </si>
  <si>
    <t>AM Sets with ceramics</t>
  </si>
  <si>
    <t>AM Sets without ceramics</t>
  </si>
  <si>
    <t>ADZ, APR Professional Drainage</t>
  </si>
  <si>
    <t>Wastes and traps</t>
  </si>
  <si>
    <t>WC seats</t>
  </si>
  <si>
    <t>% increase export</t>
  </si>
  <si>
    <t>ND- Spare Parts, Bath access door</t>
  </si>
  <si>
    <t>ND, AVD</t>
  </si>
  <si>
    <t>APZ2012-OPTION9-650</t>
  </si>
  <si>
    <t>APZ2012-OPTION9-550</t>
  </si>
  <si>
    <t>APZ2012-OPTION9-750</t>
  </si>
  <si>
    <t>APZ2012-OPTION9-850</t>
  </si>
  <si>
    <t>Odpływ podłogowy</t>
  </si>
  <si>
    <t>II.Q</t>
  </si>
  <si>
    <t>Cennik produktów 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</si>
</sst>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\ [$zł-415]"/>
  </numFmts>
  <fonts count="16" x14ac:knownFonts="1">
    <font>
      <sz val="11"/>
      <color rgb="FF000000"/>
      <name val="Calibri"/>
    </font>
    <font>
      <sz val="6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26"/>
      <color rgb="FFE2001A"/>
      <name val="Arial"/>
      <family val="2"/>
      <charset val="238"/>
    </font>
    <font>
      <sz val="6"/>
      <color rgb="FFA6A6A6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7"/>
      <color rgb="FFFE2001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i/>
      <sz val="8"/>
      <color rgb="FFE2001A"/>
      <name val="Arial"/>
      <family val="2"/>
      <charset val="238"/>
    </font>
    <font>
      <sz val="6"/>
      <color rgb="FFE2001A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2001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ABCB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/>
      <diagonal/>
    </border>
    <border>
      <left/>
      <right style="thin">
        <color rgb="FFE2001A"/>
      </right>
      <top style="thin">
        <color rgb="FFE2001A"/>
      </top>
      <bottom style="thin">
        <color rgb="FFE2001A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DDEBF7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/>
    </xf>
    <xf numFmtId="10" fontId="2" fillId="0" borderId="0" xfId="0" applyNumberFormat="1" applyFont="1"/>
    <xf numFmtId="0" fontId="0" fillId="2" borderId="0" xfId="0" applyFill="1"/>
    <xf numFmtId="0" fontId="0" fillId="3" borderId="0" xfId="0" applyFill="1"/>
    <xf numFmtId="0" fontId="7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5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2" fillId="6" borderId="4" xfId="0" applyFont="1" applyFill="1" applyBorder="1" applyAlignment="1">
      <alignment vertical="center" wrapText="1"/>
    </xf>
    <xf numFmtId="0" fontId="12" fillId="6" borderId="0" xfId="0" applyFont="1" applyFill="1" applyAlignment="1">
      <alignment horizontal="center" vertical="center" wrapText="1"/>
    </xf>
    <xf numFmtId="0" fontId="10" fillId="7" borderId="5" xfId="0" applyFont="1" applyFill="1" applyBorder="1" applyAlignment="1">
      <alignment vertical="center"/>
    </xf>
    <xf numFmtId="9" fontId="10" fillId="8" borderId="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/>
    </xf>
    <xf numFmtId="9" fontId="13" fillId="4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9" fillId="0" borderId="0" xfId="0" applyFont="1" applyAlignment="1">
      <alignment horizontal="left" vertical="center"/>
    </xf>
    <xf numFmtId="0" fontId="0" fillId="0" borderId="0" xfId="0"/>
    <xf numFmtId="0" fontId="0" fillId="4" borderId="0" xfId="0" applyFill="1"/>
    <xf numFmtId="0" fontId="3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/>
    <xf numFmtId="0" fontId="14" fillId="3" borderId="0" xfId="0" applyFont="1" applyFill="1"/>
    <xf numFmtId="164" fontId="15" fillId="0" borderId="1" xfId="0" applyNumberFormat="1" applyFont="1" applyBorder="1" applyAlignment="1">
      <alignment horizontal="right" vertical="center"/>
    </xf>
    <xf numFmtId="10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667"/>
  <sheetViews>
    <sheetView showGridLines="0" tabSelected="1"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16" sqref="S16"/>
    </sheetView>
  </sheetViews>
  <sheetFormatPr defaultRowHeight="15" x14ac:dyDescent="0.25"/>
  <cols>
    <col min="1" max="1" width="0.28515625" customWidth="1"/>
    <col min="2" max="2" width="25.7109375" customWidth="1"/>
    <col min="3" max="3" width="25.7109375" style="27" customWidth="1"/>
    <col min="4" max="4" width="46" style="42" customWidth="1"/>
    <col min="5" max="5" width="11.42578125" style="33" customWidth="1"/>
    <col min="6" max="6" width="12.7109375" style="34" bestFit="1" customWidth="1"/>
    <col min="7" max="7" width="12.7109375" style="33" bestFit="1" customWidth="1"/>
    <col min="8" max="8" width="8.28515625" customWidth="1"/>
    <col min="9" max="9" width="15.7109375" style="9" hidden="1" customWidth="1"/>
    <col min="10" max="10" width="9.42578125" style="10" hidden="1" customWidth="1"/>
    <col min="11" max="11" width="2.7109375" style="9" customWidth="1"/>
    <col min="12" max="12" width="6" customWidth="1"/>
    <col min="14" max="14" width="11.140625" customWidth="1"/>
    <col min="15" max="15" width="9.140625" style="10"/>
  </cols>
  <sheetData>
    <row r="1" spans="2:15" ht="39.950000000000003" customHeight="1" x14ac:dyDescent="0.25">
      <c r="B1" s="31" t="s">
        <v>2439</v>
      </c>
      <c r="C1" s="32"/>
      <c r="N1" s="30" t="s">
        <v>2370</v>
      </c>
      <c r="O1" s="30"/>
    </row>
    <row r="2" spans="2:15" s="13" customFormat="1" ht="19.5" customHeight="1" x14ac:dyDescent="0.25">
      <c r="B2" s="12" t="s">
        <v>0</v>
      </c>
      <c r="C2" s="12" t="s">
        <v>1</v>
      </c>
      <c r="D2" s="12" t="s">
        <v>2</v>
      </c>
      <c r="E2" s="35" t="s">
        <v>3</v>
      </c>
      <c r="F2" s="35" t="s">
        <v>4</v>
      </c>
      <c r="G2" s="35" t="s">
        <v>5</v>
      </c>
      <c r="H2" s="12" t="s">
        <v>6</v>
      </c>
      <c r="I2" s="12" t="s">
        <v>2400</v>
      </c>
      <c r="J2" s="12" t="s">
        <v>2401</v>
      </c>
      <c r="K2" s="12"/>
      <c r="L2" s="12" t="s">
        <v>7</v>
      </c>
      <c r="M2" s="12" t="s">
        <v>8</v>
      </c>
      <c r="N2" s="22" t="s">
        <v>2371</v>
      </c>
      <c r="O2" s="23" t="s">
        <v>4</v>
      </c>
    </row>
    <row r="3" spans="2:15" ht="19.5" customHeight="1" x14ac:dyDescent="0.25">
      <c r="B3" s="3"/>
      <c r="C3" s="3"/>
      <c r="D3" s="43" t="s">
        <v>9</v>
      </c>
      <c r="E3" s="36"/>
      <c r="F3" s="36"/>
      <c r="G3" s="36"/>
      <c r="H3" s="3"/>
      <c r="I3" s="3"/>
      <c r="J3" s="3"/>
      <c r="K3" s="3"/>
      <c r="N3" s="24" t="s">
        <v>557</v>
      </c>
      <c r="O3" s="25">
        <v>0.5</v>
      </c>
    </row>
    <row r="4" spans="2:15" ht="19.5" customHeight="1" x14ac:dyDescent="0.25">
      <c r="B4" s="4"/>
      <c r="C4" s="4"/>
      <c r="D4" s="44" t="s">
        <v>9</v>
      </c>
      <c r="E4" s="37"/>
      <c r="F4" s="37"/>
      <c r="G4" s="37"/>
      <c r="H4" s="4"/>
      <c r="I4" s="4"/>
      <c r="J4" s="4"/>
      <c r="K4" s="4"/>
      <c r="N4" s="24" t="s">
        <v>12</v>
      </c>
      <c r="O4" s="25">
        <v>0.5</v>
      </c>
    </row>
    <row r="5" spans="2:15" ht="19.5" customHeight="1" x14ac:dyDescent="0.25">
      <c r="B5" s="5" t="s">
        <v>10</v>
      </c>
      <c r="C5" s="6">
        <v>8595580552794</v>
      </c>
      <c r="D5" s="14" t="s">
        <v>11</v>
      </c>
      <c r="E5" s="38">
        <v>694.58619999999996</v>
      </c>
      <c r="F5" s="39">
        <f>VLOOKUP(H5,Slevy!B:C,2,0)</f>
        <v>0.5</v>
      </c>
      <c r="G5" s="40">
        <f t="shared" ref="G5:G31" si="0">ABS((E5*F5)-E5)</f>
        <v>347.29309999999998</v>
      </c>
      <c r="H5" s="1" t="s">
        <v>12</v>
      </c>
      <c r="I5" s="1" t="s">
        <v>2377</v>
      </c>
      <c r="J5" s="11">
        <f>VLOOKUP(I5,'%Zdražení'!A:C,3,0)</f>
        <v>0.06</v>
      </c>
      <c r="K5" s="17"/>
      <c r="M5" s="7"/>
      <c r="N5" s="24" t="s">
        <v>2372</v>
      </c>
      <c r="O5" s="25">
        <v>0.35</v>
      </c>
    </row>
    <row r="6" spans="2:15" ht="19.5" customHeight="1" x14ac:dyDescent="0.25">
      <c r="B6" s="5" t="s">
        <v>13</v>
      </c>
      <c r="C6" s="6">
        <v>8595580503062</v>
      </c>
      <c r="D6" s="14" t="s">
        <v>14</v>
      </c>
      <c r="E6" s="38">
        <v>659.17160000000001</v>
      </c>
      <c r="F6" s="39">
        <f>VLOOKUP(H6,Slevy!B:C,2,0)</f>
        <v>0.5</v>
      </c>
      <c r="G6" s="40">
        <f t="shared" si="0"/>
        <v>329.58580000000001</v>
      </c>
      <c r="H6" s="1" t="s">
        <v>12</v>
      </c>
      <c r="I6" s="1" t="s">
        <v>2377</v>
      </c>
      <c r="J6" s="11">
        <f>VLOOKUP(I6,'%Zdražení'!A:C,3,0)</f>
        <v>0.06</v>
      </c>
      <c r="K6" s="17"/>
      <c r="M6" s="7"/>
    </row>
    <row r="7" spans="2:15" ht="19.5" customHeight="1" x14ac:dyDescent="0.25">
      <c r="B7" s="5" t="s">
        <v>15</v>
      </c>
      <c r="C7" s="6">
        <v>8595580550493</v>
      </c>
      <c r="D7" s="14" t="s">
        <v>16</v>
      </c>
      <c r="E7" s="38">
        <v>531.14480000000003</v>
      </c>
      <c r="F7" s="39">
        <f>VLOOKUP(H7,Slevy!B:C,2,0)</f>
        <v>0.5</v>
      </c>
      <c r="G7" s="40">
        <f t="shared" si="0"/>
        <v>265.57240000000002</v>
      </c>
      <c r="H7" s="1" t="s">
        <v>12</v>
      </c>
      <c r="I7" s="1" t="s">
        <v>2377</v>
      </c>
      <c r="J7" s="11">
        <f>VLOOKUP(I7,'%Zdražení'!A:C,3,0)</f>
        <v>0.06</v>
      </c>
      <c r="K7" s="17"/>
      <c r="M7" s="7"/>
    </row>
    <row r="8" spans="2:15" ht="19.5" customHeight="1" x14ac:dyDescent="0.25">
      <c r="B8" s="5" t="s">
        <v>17</v>
      </c>
      <c r="C8" s="6">
        <v>8595580564063</v>
      </c>
      <c r="D8" s="14" t="s">
        <v>16</v>
      </c>
      <c r="E8" s="38">
        <v>590.60019999999997</v>
      </c>
      <c r="F8" s="39">
        <f>VLOOKUP(H8,Slevy!B:C,2,0)</f>
        <v>0.5</v>
      </c>
      <c r="G8" s="40">
        <f t="shared" si="0"/>
        <v>295.30009999999999</v>
      </c>
      <c r="H8" s="1" t="s">
        <v>12</v>
      </c>
      <c r="I8" s="1" t="s">
        <v>2377</v>
      </c>
      <c r="J8" s="11">
        <f>VLOOKUP(I8,'%Zdražení'!A:C,3,0)</f>
        <v>0.06</v>
      </c>
      <c r="K8" s="17"/>
      <c r="M8" s="7"/>
    </row>
    <row r="9" spans="2:15" ht="19.5" customHeight="1" x14ac:dyDescent="0.25">
      <c r="B9" s="5" t="s">
        <v>18</v>
      </c>
      <c r="C9" s="6">
        <v>8595580550448</v>
      </c>
      <c r="D9" s="14" t="s">
        <v>19</v>
      </c>
      <c r="E9" s="38">
        <v>599.2392000000001</v>
      </c>
      <c r="F9" s="39">
        <f>VLOOKUP(H9,Slevy!B:C,2,0)</f>
        <v>0.5</v>
      </c>
      <c r="G9" s="40">
        <f t="shared" si="0"/>
        <v>299.61960000000005</v>
      </c>
      <c r="H9" s="1" t="s">
        <v>12</v>
      </c>
      <c r="I9" s="1" t="s">
        <v>2377</v>
      </c>
      <c r="J9" s="11">
        <f>VLOOKUP(I9,'%Zdražení'!A:C,3,0)</f>
        <v>0.06</v>
      </c>
      <c r="K9" s="17"/>
      <c r="M9" s="7"/>
    </row>
    <row r="10" spans="2:15" ht="19.5" customHeight="1" x14ac:dyDescent="0.25">
      <c r="B10" s="5" t="s">
        <v>20</v>
      </c>
      <c r="C10" s="6">
        <v>8595580550554</v>
      </c>
      <c r="D10" s="14" t="s">
        <v>21</v>
      </c>
      <c r="E10" s="38">
        <v>626.48120000000006</v>
      </c>
      <c r="F10" s="39">
        <f>VLOOKUP(H10,Slevy!B:C,2,0)</f>
        <v>0.5</v>
      </c>
      <c r="G10" s="40">
        <f t="shared" si="0"/>
        <v>313.24060000000003</v>
      </c>
      <c r="H10" s="1" t="s">
        <v>12</v>
      </c>
      <c r="I10" s="1" t="s">
        <v>2377</v>
      </c>
      <c r="J10" s="11">
        <f>VLOOKUP(I10,'%Zdražení'!A:C,3,0)</f>
        <v>0.06</v>
      </c>
      <c r="K10" s="17"/>
      <c r="M10" s="7"/>
    </row>
    <row r="11" spans="2:15" ht="19.5" customHeight="1" x14ac:dyDescent="0.25">
      <c r="B11" s="5" t="s">
        <v>22</v>
      </c>
      <c r="C11" s="6">
        <v>8595580550455</v>
      </c>
      <c r="D11" s="14" t="s">
        <v>19</v>
      </c>
      <c r="E11" s="38">
        <v>653.72320000000002</v>
      </c>
      <c r="F11" s="39">
        <f>VLOOKUP(H11,Slevy!B:C,2,0)</f>
        <v>0.5</v>
      </c>
      <c r="G11" s="40">
        <f t="shared" si="0"/>
        <v>326.86160000000001</v>
      </c>
      <c r="H11" s="1" t="s">
        <v>12</v>
      </c>
      <c r="I11" s="1" t="s">
        <v>2377</v>
      </c>
      <c r="J11" s="11">
        <f>VLOOKUP(I11,'%Zdražení'!A:C,3,0)</f>
        <v>0.06</v>
      </c>
      <c r="K11" s="17"/>
      <c r="M11" s="7"/>
    </row>
    <row r="12" spans="2:15" ht="19.5" customHeight="1" x14ac:dyDescent="0.25">
      <c r="B12" s="5" t="s">
        <v>23</v>
      </c>
      <c r="C12" s="6">
        <v>8595580550509</v>
      </c>
      <c r="D12" s="14" t="s">
        <v>24</v>
      </c>
      <c r="E12" s="38">
        <v>694.58619999999996</v>
      </c>
      <c r="F12" s="39">
        <f>VLOOKUP(H12,Slevy!B:C,2,0)</f>
        <v>0.5</v>
      </c>
      <c r="G12" s="40">
        <f t="shared" si="0"/>
        <v>347.29309999999998</v>
      </c>
      <c r="H12" s="1" t="s">
        <v>12</v>
      </c>
      <c r="I12" s="1" t="s">
        <v>2377</v>
      </c>
      <c r="J12" s="11">
        <f>VLOOKUP(I12,'%Zdražení'!A:C,3,0)</f>
        <v>0.06</v>
      </c>
      <c r="K12" s="17"/>
      <c r="M12" s="7"/>
    </row>
    <row r="13" spans="2:15" ht="19.5" customHeight="1" x14ac:dyDescent="0.25">
      <c r="B13" s="5" t="s">
        <v>25</v>
      </c>
      <c r="C13" s="6">
        <v>8595580550547</v>
      </c>
      <c r="D13" s="14" t="s">
        <v>26</v>
      </c>
      <c r="E13" s="38">
        <v>708.1966000000001</v>
      </c>
      <c r="F13" s="39">
        <f>VLOOKUP(H13,Slevy!B:C,2,0)</f>
        <v>0.5</v>
      </c>
      <c r="G13" s="40">
        <f t="shared" si="0"/>
        <v>354.09830000000005</v>
      </c>
      <c r="H13" s="1" t="s">
        <v>12</v>
      </c>
      <c r="I13" s="1" t="s">
        <v>2377</v>
      </c>
      <c r="J13" s="11">
        <f>VLOOKUP(I13,'%Zdražení'!A:C,3,0)</f>
        <v>0.06</v>
      </c>
      <c r="K13" s="17"/>
      <c r="M13" s="7"/>
    </row>
    <row r="14" spans="2:15" ht="19.5" customHeight="1" x14ac:dyDescent="0.25">
      <c r="B14" s="5" t="s">
        <v>27</v>
      </c>
      <c r="C14" s="6">
        <v>8595580550653</v>
      </c>
      <c r="D14" s="14" t="s">
        <v>28</v>
      </c>
      <c r="E14" s="38">
        <v>708.1966000000001</v>
      </c>
      <c r="F14" s="39">
        <f>VLOOKUP(H14,Slevy!B:C,2,0)</f>
        <v>0.5</v>
      </c>
      <c r="G14" s="40">
        <f t="shared" si="0"/>
        <v>354.09830000000005</v>
      </c>
      <c r="H14" s="1" t="s">
        <v>12</v>
      </c>
      <c r="I14" s="1" t="s">
        <v>2377</v>
      </c>
      <c r="J14" s="11">
        <f>VLOOKUP(I14,'%Zdražení'!A:C,3,0)</f>
        <v>0.06</v>
      </c>
      <c r="K14" s="17"/>
      <c r="M14" s="7"/>
    </row>
    <row r="15" spans="2:15" ht="19.5" customHeight="1" x14ac:dyDescent="0.25">
      <c r="B15" s="5" t="s">
        <v>29</v>
      </c>
      <c r="C15" s="6">
        <v>8595580559847</v>
      </c>
      <c r="D15" s="14" t="s">
        <v>30</v>
      </c>
      <c r="E15" s="38">
        <v>933.88120000000004</v>
      </c>
      <c r="F15" s="39">
        <f>VLOOKUP(H15,Slevy!B:C,2,0)</f>
        <v>0.5</v>
      </c>
      <c r="G15" s="40">
        <f t="shared" si="0"/>
        <v>466.94060000000002</v>
      </c>
      <c r="H15" s="1" t="s">
        <v>12</v>
      </c>
      <c r="I15" s="1" t="s">
        <v>2377</v>
      </c>
      <c r="J15" s="11">
        <f>VLOOKUP(I15,'%Zdražení'!A:C,3,0)</f>
        <v>0.06</v>
      </c>
      <c r="K15" s="17"/>
      <c r="M15" s="7"/>
    </row>
    <row r="16" spans="2:15" ht="19.5" customHeight="1" x14ac:dyDescent="0.25">
      <c r="B16" s="5" t="s">
        <v>31</v>
      </c>
      <c r="C16" s="6">
        <v>8595580563387</v>
      </c>
      <c r="D16" s="14" t="s">
        <v>30</v>
      </c>
      <c r="E16" s="38">
        <v>933.88120000000004</v>
      </c>
      <c r="F16" s="39">
        <f>VLOOKUP(H16,Slevy!B:C,2,0)</f>
        <v>0.5</v>
      </c>
      <c r="G16" s="40">
        <f t="shared" si="0"/>
        <v>466.94060000000002</v>
      </c>
      <c r="H16" s="1" t="s">
        <v>12</v>
      </c>
      <c r="I16" s="1" t="s">
        <v>2377</v>
      </c>
      <c r="J16" s="11">
        <f>VLOOKUP(I16,'%Zdražení'!A:C,3,0)</f>
        <v>0.06</v>
      </c>
      <c r="K16" s="17"/>
      <c r="M16" s="7"/>
    </row>
    <row r="17" spans="2:13" ht="19.5" customHeight="1" x14ac:dyDescent="0.25">
      <c r="B17" s="5" t="s">
        <v>32</v>
      </c>
      <c r="C17" s="6">
        <v>8595580549398</v>
      </c>
      <c r="D17" s="14" t="s">
        <v>11</v>
      </c>
      <c r="E17" s="38">
        <v>694.58619999999996</v>
      </c>
      <c r="F17" s="39">
        <f>VLOOKUP(H17,Slevy!B:C,2,0)</f>
        <v>0.5</v>
      </c>
      <c r="G17" s="40">
        <f t="shared" si="0"/>
        <v>347.29309999999998</v>
      </c>
      <c r="H17" s="1" t="s">
        <v>12</v>
      </c>
      <c r="I17" s="1" t="s">
        <v>2377</v>
      </c>
      <c r="J17" s="11">
        <f>VLOOKUP(I17,'%Zdražení'!A:C,3,0)</f>
        <v>0.06</v>
      </c>
      <c r="K17" s="17"/>
      <c r="M17" s="7"/>
    </row>
    <row r="18" spans="2:13" ht="19.5" customHeight="1" x14ac:dyDescent="0.25">
      <c r="B18" s="5" t="s">
        <v>33</v>
      </c>
      <c r="C18" s="6">
        <v>8595580549992</v>
      </c>
      <c r="D18" s="14" t="s">
        <v>34</v>
      </c>
      <c r="E18" s="38">
        <v>721.82820000000004</v>
      </c>
      <c r="F18" s="39">
        <f>VLOOKUP(H18,Slevy!B:C,2,0)</f>
        <v>0.5</v>
      </c>
      <c r="G18" s="40">
        <f t="shared" si="0"/>
        <v>360.91410000000002</v>
      </c>
      <c r="H18" s="1" t="s">
        <v>12</v>
      </c>
      <c r="I18" s="1" t="s">
        <v>2377</v>
      </c>
      <c r="J18" s="11">
        <f>VLOOKUP(I18,'%Zdražení'!A:C,3,0)</f>
        <v>0.06</v>
      </c>
      <c r="K18" s="17"/>
      <c r="M18" s="7"/>
    </row>
    <row r="19" spans="2:13" ht="19.5" customHeight="1" x14ac:dyDescent="0.25">
      <c r="B19" s="5" t="s">
        <v>35</v>
      </c>
      <c r="C19" s="6">
        <v>8595580550615</v>
      </c>
      <c r="D19" s="14" t="s">
        <v>36</v>
      </c>
      <c r="E19" s="38">
        <v>721.82820000000004</v>
      </c>
      <c r="F19" s="39">
        <f>VLOOKUP(H19,Slevy!B:C,2,0)</f>
        <v>0.5</v>
      </c>
      <c r="G19" s="40">
        <f t="shared" si="0"/>
        <v>360.91410000000002</v>
      </c>
      <c r="H19" s="1" t="s">
        <v>12</v>
      </c>
      <c r="I19" s="1" t="s">
        <v>2377</v>
      </c>
      <c r="J19" s="11">
        <f>VLOOKUP(I19,'%Zdražení'!A:C,3,0)</f>
        <v>0.06</v>
      </c>
      <c r="K19" s="17"/>
      <c r="M19" s="7"/>
    </row>
    <row r="20" spans="2:13" ht="19.5" customHeight="1" x14ac:dyDescent="0.25">
      <c r="B20" s="5" t="s">
        <v>37</v>
      </c>
      <c r="C20" s="6">
        <v>8595580564025</v>
      </c>
      <c r="D20" s="14" t="s">
        <v>11</v>
      </c>
      <c r="E20" s="38">
        <v>771.9344000000001</v>
      </c>
      <c r="F20" s="39">
        <f>VLOOKUP(H20,Slevy!B:C,2,0)</f>
        <v>0.5</v>
      </c>
      <c r="G20" s="40">
        <f t="shared" si="0"/>
        <v>385.96720000000005</v>
      </c>
      <c r="H20" s="1" t="s">
        <v>12</v>
      </c>
      <c r="I20" s="1" t="s">
        <v>2377</v>
      </c>
      <c r="J20" s="11">
        <f>VLOOKUP(I20,'%Zdražení'!A:C,3,0)</f>
        <v>0.06</v>
      </c>
      <c r="K20" s="17"/>
      <c r="M20" s="7"/>
    </row>
    <row r="21" spans="2:13" ht="19.5" customHeight="1" x14ac:dyDescent="0.25">
      <c r="B21" s="5" t="s">
        <v>38</v>
      </c>
      <c r="C21" s="6">
        <v>8595580572709</v>
      </c>
      <c r="D21" s="14" t="s">
        <v>11</v>
      </c>
      <c r="E21" s="38">
        <v>764.048</v>
      </c>
      <c r="F21" s="39">
        <f>VLOOKUP(H21,Slevy!B:C,2,0)</f>
        <v>0.5</v>
      </c>
      <c r="G21" s="40">
        <f t="shared" si="0"/>
        <v>382.024</v>
      </c>
      <c r="H21" s="1" t="s">
        <v>12</v>
      </c>
      <c r="I21" s="1" t="s">
        <v>2377</v>
      </c>
      <c r="J21" s="11">
        <f>VLOOKUP(I21,'%Zdražení'!A:C,3,0)</f>
        <v>0.06</v>
      </c>
      <c r="K21" s="17"/>
      <c r="M21" s="7"/>
    </row>
    <row r="22" spans="2:13" ht="19.5" customHeight="1" x14ac:dyDescent="0.25">
      <c r="B22" s="5" t="s">
        <v>39</v>
      </c>
      <c r="C22" s="6">
        <v>8595580549961</v>
      </c>
      <c r="D22" s="14" t="s">
        <v>11</v>
      </c>
      <c r="E22" s="38">
        <v>776.30160000000001</v>
      </c>
      <c r="F22" s="39">
        <f>VLOOKUP(H22,Slevy!B:C,2,0)</f>
        <v>0.5</v>
      </c>
      <c r="G22" s="40">
        <f t="shared" si="0"/>
        <v>388.1508</v>
      </c>
      <c r="H22" s="1" t="s">
        <v>12</v>
      </c>
      <c r="I22" s="1" t="s">
        <v>2377</v>
      </c>
      <c r="J22" s="11">
        <f>VLOOKUP(I22,'%Zdražení'!A:C,3,0)</f>
        <v>0.06</v>
      </c>
      <c r="K22" s="17"/>
      <c r="M22" s="7"/>
    </row>
    <row r="23" spans="2:13" ht="19.5" customHeight="1" x14ac:dyDescent="0.25">
      <c r="B23" s="5" t="s">
        <v>40</v>
      </c>
      <c r="C23" s="6">
        <v>8595580549978</v>
      </c>
      <c r="D23" s="14" t="s">
        <v>11</v>
      </c>
      <c r="E23" s="38">
        <v>776.30160000000001</v>
      </c>
      <c r="F23" s="39">
        <f>VLOOKUP(H23,Slevy!B:C,2,0)</f>
        <v>0.5</v>
      </c>
      <c r="G23" s="40">
        <f t="shared" si="0"/>
        <v>388.1508</v>
      </c>
      <c r="H23" s="1" t="s">
        <v>12</v>
      </c>
      <c r="I23" s="1" t="s">
        <v>2377</v>
      </c>
      <c r="J23" s="11">
        <f>VLOOKUP(I23,'%Zdražení'!A:C,3,0)</f>
        <v>0.06</v>
      </c>
      <c r="K23" s="17"/>
      <c r="M23" s="7"/>
    </row>
    <row r="24" spans="2:13" ht="19.5" customHeight="1" x14ac:dyDescent="0.25">
      <c r="B24" s="5" t="s">
        <v>41</v>
      </c>
      <c r="C24" s="6">
        <v>8595580565015</v>
      </c>
      <c r="D24" s="14" t="s">
        <v>11</v>
      </c>
      <c r="E24" s="38">
        <v>862.60680000000002</v>
      </c>
      <c r="F24" s="39">
        <f>VLOOKUP(H24,Slevy!B:C,2,0)</f>
        <v>0.5</v>
      </c>
      <c r="G24" s="40">
        <f t="shared" si="0"/>
        <v>431.30340000000001</v>
      </c>
      <c r="H24" s="1" t="s">
        <v>12</v>
      </c>
      <c r="I24" s="1" t="s">
        <v>2377</v>
      </c>
      <c r="J24" s="11">
        <f>VLOOKUP(I24,'%Zdražení'!A:C,3,0)</f>
        <v>0.06</v>
      </c>
      <c r="K24" s="17"/>
      <c r="M24" s="7"/>
    </row>
    <row r="25" spans="2:13" ht="19.5" customHeight="1" x14ac:dyDescent="0.25">
      <c r="B25" s="5" t="s">
        <v>42</v>
      </c>
      <c r="C25" s="6">
        <v>8595580550004</v>
      </c>
      <c r="D25" s="14" t="s">
        <v>43</v>
      </c>
      <c r="E25" s="38">
        <v>871.61680000000001</v>
      </c>
      <c r="F25" s="39">
        <f>VLOOKUP(H25,Slevy!B:C,2,0)</f>
        <v>0.5</v>
      </c>
      <c r="G25" s="40">
        <f t="shared" si="0"/>
        <v>435.80840000000001</v>
      </c>
      <c r="H25" s="1" t="s">
        <v>12</v>
      </c>
      <c r="I25" s="1" t="s">
        <v>2377</v>
      </c>
      <c r="J25" s="11">
        <f>VLOOKUP(I25,'%Zdražení'!A:C,3,0)</f>
        <v>0.06</v>
      </c>
      <c r="K25" s="17"/>
      <c r="M25" s="7"/>
    </row>
    <row r="26" spans="2:13" ht="19.5" customHeight="1" x14ac:dyDescent="0.25">
      <c r="B26" s="5" t="s">
        <v>44</v>
      </c>
      <c r="C26" s="6">
        <v>8595580559823</v>
      </c>
      <c r="D26" s="14" t="s">
        <v>45</v>
      </c>
      <c r="E26" s="38">
        <v>1037.6446000000001</v>
      </c>
      <c r="F26" s="39">
        <f>VLOOKUP(H26,Slevy!B:C,2,0)</f>
        <v>0.5</v>
      </c>
      <c r="G26" s="40">
        <f t="shared" si="0"/>
        <v>518.82230000000004</v>
      </c>
      <c r="H26" s="1" t="s">
        <v>12</v>
      </c>
      <c r="I26" s="1" t="s">
        <v>2377</v>
      </c>
      <c r="J26" s="11">
        <f>VLOOKUP(I26,'%Zdražení'!A:C,3,0)</f>
        <v>0.06</v>
      </c>
      <c r="K26" s="17"/>
      <c r="M26" s="7"/>
    </row>
    <row r="27" spans="2:13" ht="19.5" customHeight="1" x14ac:dyDescent="0.25">
      <c r="B27" s="5" t="s">
        <v>46</v>
      </c>
      <c r="C27" s="6">
        <v>8595580559830</v>
      </c>
      <c r="D27" s="14" t="s">
        <v>45</v>
      </c>
      <c r="E27" s="38">
        <v>1037.6446000000001</v>
      </c>
      <c r="F27" s="39">
        <f>VLOOKUP(H27,Slevy!B:C,2,0)</f>
        <v>0.5</v>
      </c>
      <c r="G27" s="40">
        <f t="shared" si="0"/>
        <v>518.82230000000004</v>
      </c>
      <c r="H27" s="1" t="s">
        <v>12</v>
      </c>
      <c r="I27" s="1" t="s">
        <v>2377</v>
      </c>
      <c r="J27" s="11">
        <f>VLOOKUP(I27,'%Zdražení'!A:C,3,0)</f>
        <v>0.06</v>
      </c>
      <c r="K27" s="17"/>
      <c r="M27" s="7"/>
    </row>
    <row r="28" spans="2:13" ht="19.5" customHeight="1" x14ac:dyDescent="0.25">
      <c r="B28" s="5" t="s">
        <v>47</v>
      </c>
      <c r="C28" s="6">
        <v>8595580550530</v>
      </c>
      <c r="D28" s="14" t="s">
        <v>48</v>
      </c>
      <c r="E28" s="38">
        <v>898.85880000000009</v>
      </c>
      <c r="F28" s="39">
        <f>VLOOKUP(H28,Slevy!B:C,2,0)</f>
        <v>0.5</v>
      </c>
      <c r="G28" s="40">
        <f t="shared" si="0"/>
        <v>449.42940000000004</v>
      </c>
      <c r="H28" s="1" t="s">
        <v>12</v>
      </c>
      <c r="I28" s="1" t="s">
        <v>2377</v>
      </c>
      <c r="J28" s="11">
        <f>VLOOKUP(I28,'%Zdražení'!A:C,3,0)</f>
        <v>0.06</v>
      </c>
      <c r="K28" s="17"/>
      <c r="M28" s="7"/>
    </row>
    <row r="29" spans="2:13" ht="19.5" customHeight="1" x14ac:dyDescent="0.25">
      <c r="B29" s="5" t="s">
        <v>49</v>
      </c>
      <c r="C29" s="6">
        <v>8595580550639</v>
      </c>
      <c r="D29" s="14" t="s">
        <v>50</v>
      </c>
      <c r="E29" s="38">
        <v>844.38540000000012</v>
      </c>
      <c r="F29" s="39">
        <f>VLOOKUP(H29,Slevy!B:C,2,0)</f>
        <v>0.5</v>
      </c>
      <c r="G29" s="40">
        <f t="shared" si="0"/>
        <v>422.19270000000006</v>
      </c>
      <c r="H29" s="1" t="s">
        <v>12</v>
      </c>
      <c r="I29" s="1" t="s">
        <v>2377</v>
      </c>
      <c r="J29" s="11">
        <f>VLOOKUP(I29,'%Zdražení'!A:C,3,0)</f>
        <v>0.06</v>
      </c>
      <c r="K29" s="17"/>
      <c r="M29" s="7"/>
    </row>
    <row r="30" spans="2:13" ht="19.5" customHeight="1" x14ac:dyDescent="0.25">
      <c r="B30" s="5" t="s">
        <v>51</v>
      </c>
      <c r="C30" s="6">
        <v>8595580550660</v>
      </c>
      <c r="D30" s="14" t="s">
        <v>43</v>
      </c>
      <c r="E30" s="38">
        <v>966.96380000000011</v>
      </c>
      <c r="F30" s="39">
        <f>VLOOKUP(H30,Slevy!B:C,2,0)</f>
        <v>0.5</v>
      </c>
      <c r="G30" s="40">
        <f t="shared" si="0"/>
        <v>483.48190000000005</v>
      </c>
      <c r="H30" s="1" t="s">
        <v>12</v>
      </c>
      <c r="I30" s="1" t="s">
        <v>2377</v>
      </c>
      <c r="J30" s="11">
        <f>VLOOKUP(I30,'%Zdražení'!A:C,3,0)</f>
        <v>0.06</v>
      </c>
      <c r="K30" s="17"/>
      <c r="M30" s="7"/>
    </row>
    <row r="31" spans="2:13" ht="19.5" customHeight="1" x14ac:dyDescent="0.25">
      <c r="B31" s="5" t="s">
        <v>52</v>
      </c>
      <c r="C31" s="6">
        <v>8595580550677</v>
      </c>
      <c r="D31" s="14" t="s">
        <v>43</v>
      </c>
      <c r="E31" s="38">
        <v>966.96380000000011</v>
      </c>
      <c r="F31" s="39">
        <f>VLOOKUP(H31,Slevy!B:C,2,0)</f>
        <v>0.5</v>
      </c>
      <c r="G31" s="40">
        <f t="shared" si="0"/>
        <v>483.48190000000005</v>
      </c>
      <c r="H31" s="1" t="s">
        <v>12</v>
      </c>
      <c r="I31" s="1" t="s">
        <v>2377</v>
      </c>
      <c r="J31" s="11">
        <f>VLOOKUP(I31,'%Zdražení'!A:C,3,0)</f>
        <v>0.06</v>
      </c>
      <c r="K31" s="17"/>
      <c r="M31" s="7"/>
    </row>
    <row r="32" spans="2:13" ht="19.5" customHeight="1" x14ac:dyDescent="0.25">
      <c r="B32" s="5" t="s">
        <v>53</v>
      </c>
      <c r="C32" s="6">
        <v>8595580554828</v>
      </c>
      <c r="D32" s="14" t="s">
        <v>54</v>
      </c>
      <c r="E32" s="41" t="s">
        <v>55</v>
      </c>
      <c r="F32" s="39"/>
      <c r="G32" s="40"/>
      <c r="H32" s="14"/>
      <c r="I32" s="1" t="s">
        <v>2377</v>
      </c>
      <c r="J32" s="11">
        <f>VLOOKUP(I32,'%Zdražení'!A:C,3,0)</f>
        <v>0.06</v>
      </c>
      <c r="K32" s="17"/>
      <c r="L32" s="8" t="s">
        <v>56</v>
      </c>
      <c r="M32" s="7"/>
    </row>
    <row r="33" spans="2:13" ht="19.5" customHeight="1" x14ac:dyDescent="0.25">
      <c r="B33" s="5" t="s">
        <v>57</v>
      </c>
      <c r="C33" s="6">
        <v>8595580553920</v>
      </c>
      <c r="D33" s="14" t="s">
        <v>58</v>
      </c>
      <c r="E33" s="38">
        <v>1075.9105999999999</v>
      </c>
      <c r="F33" s="39">
        <f>VLOOKUP(H33,Slevy!B:C,2,0)</f>
        <v>0.5</v>
      </c>
      <c r="G33" s="40">
        <f>ABS((E33*F33)-E33)</f>
        <v>537.95529999999997</v>
      </c>
      <c r="H33" s="1" t="s">
        <v>12</v>
      </c>
      <c r="I33" s="1" t="s">
        <v>2377</v>
      </c>
      <c r="J33" s="11">
        <f>VLOOKUP(I33,'%Zdražení'!A:C,3,0)</f>
        <v>0.06</v>
      </c>
      <c r="K33" s="17"/>
      <c r="M33" s="7"/>
    </row>
    <row r="34" spans="2:13" ht="19.5" customHeight="1" x14ac:dyDescent="0.25">
      <c r="B34" s="5" t="s">
        <v>59</v>
      </c>
      <c r="C34" s="6">
        <v>8595580550516</v>
      </c>
      <c r="D34" s="14" t="s">
        <v>60</v>
      </c>
      <c r="E34" s="38">
        <v>1457.2562</v>
      </c>
      <c r="F34" s="39">
        <f>VLOOKUP(H34,Slevy!B:C,2,0)</f>
        <v>0.5</v>
      </c>
      <c r="G34" s="40">
        <f>ABS((E34*F34)-E34)</f>
        <v>728.62810000000002</v>
      </c>
      <c r="H34" s="1" t="s">
        <v>12</v>
      </c>
      <c r="I34" s="1" t="s">
        <v>2377</v>
      </c>
      <c r="J34" s="11">
        <f>VLOOKUP(I34,'%Zdražení'!A:C,3,0)</f>
        <v>0.06</v>
      </c>
      <c r="K34" s="17"/>
      <c r="M34" s="7"/>
    </row>
    <row r="35" spans="2:13" ht="19.5" customHeight="1" x14ac:dyDescent="0.25">
      <c r="B35" s="5" t="s">
        <v>61</v>
      </c>
      <c r="C35" s="6">
        <v>8595580550585</v>
      </c>
      <c r="D35" s="14" t="s">
        <v>62</v>
      </c>
      <c r="E35" s="38">
        <v>2274.3995999999997</v>
      </c>
      <c r="F35" s="39">
        <f>VLOOKUP(H35,Slevy!B:C,2,0)</f>
        <v>0.5</v>
      </c>
      <c r="G35" s="40">
        <f>ABS((E35*F35)-E35)</f>
        <v>1137.1997999999999</v>
      </c>
      <c r="H35" s="1" t="s">
        <v>12</v>
      </c>
      <c r="I35" s="1" t="s">
        <v>2377</v>
      </c>
      <c r="J35" s="11">
        <f>VLOOKUP(I35,'%Zdražení'!A:C,3,0)</f>
        <v>0.06</v>
      </c>
      <c r="K35" s="17"/>
      <c r="M35" s="7"/>
    </row>
    <row r="36" spans="2:13" ht="19.5" customHeight="1" x14ac:dyDescent="0.25">
      <c r="B36" s="5" t="s">
        <v>63</v>
      </c>
      <c r="C36" s="6">
        <v>8595580542139</v>
      </c>
      <c r="D36" s="14" t="s">
        <v>64</v>
      </c>
      <c r="E36" s="38">
        <v>1129.2921999999999</v>
      </c>
      <c r="F36" s="39">
        <f>VLOOKUP(H36,Slevy!B:C,2,0)</f>
        <v>0.5</v>
      </c>
      <c r="G36" s="40">
        <f>ABS((E36*F36)-E36)</f>
        <v>564.64609999999993</v>
      </c>
      <c r="H36" s="1" t="s">
        <v>12</v>
      </c>
      <c r="I36" s="1" t="s">
        <v>2377</v>
      </c>
      <c r="J36" s="11">
        <f>VLOOKUP(I36,'%Zdražení'!A:C,3,0)</f>
        <v>0.06</v>
      </c>
      <c r="K36" s="17"/>
      <c r="M36" s="7"/>
    </row>
    <row r="37" spans="2:13" ht="19.5" customHeight="1" x14ac:dyDescent="0.25">
      <c r="B37" s="5" t="s">
        <v>65</v>
      </c>
      <c r="C37" s="6">
        <v>8595580540517</v>
      </c>
      <c r="D37" s="14" t="s">
        <v>64</v>
      </c>
      <c r="E37" s="38">
        <v>1176.9603999999999</v>
      </c>
      <c r="F37" s="39">
        <f>VLOOKUP(H37,Slevy!B:C,2,0)</f>
        <v>0.5</v>
      </c>
      <c r="G37" s="40">
        <f>ABS((E37*F37)-E37)</f>
        <v>588.48019999999997</v>
      </c>
      <c r="H37" s="1" t="s">
        <v>12</v>
      </c>
      <c r="I37" s="1" t="s">
        <v>2377</v>
      </c>
      <c r="J37" s="11">
        <f>VLOOKUP(I37,'%Zdražení'!A:C,3,0)</f>
        <v>0.06</v>
      </c>
      <c r="K37" s="17"/>
      <c r="M37" s="7"/>
    </row>
    <row r="38" spans="2:13" ht="19.5" customHeight="1" x14ac:dyDescent="0.25">
      <c r="B38" s="5" t="s">
        <v>66</v>
      </c>
      <c r="C38" s="6">
        <v>8595580566210</v>
      </c>
      <c r="D38" s="14" t="s">
        <v>67</v>
      </c>
      <c r="E38" s="38">
        <v>766.02369999999996</v>
      </c>
      <c r="F38" s="39">
        <f>VLOOKUP(H38,Slevy!B:C,2,0)</f>
        <v>0.5</v>
      </c>
      <c r="G38" s="40">
        <f>ABS((E38*F38)-E38)</f>
        <v>383.01184999999998</v>
      </c>
      <c r="H38" s="1" t="s">
        <v>12</v>
      </c>
      <c r="I38" s="1" t="s">
        <v>2376</v>
      </c>
      <c r="J38" s="11">
        <f>VLOOKUP(I38,'%Zdražení'!A:C,3,0)</f>
        <v>7.0000000000000007E-2</v>
      </c>
      <c r="K38" s="17"/>
      <c r="L38" s="27"/>
      <c r="M38" s="7"/>
    </row>
    <row r="39" spans="2:13" ht="19.5" customHeight="1" x14ac:dyDescent="0.25">
      <c r="B39" s="5" t="s">
        <v>69</v>
      </c>
      <c r="C39" s="6">
        <v>8595580566159</v>
      </c>
      <c r="D39" s="14" t="s">
        <v>70</v>
      </c>
      <c r="E39" s="38">
        <v>1187.8790000000001</v>
      </c>
      <c r="F39" s="39">
        <f>VLOOKUP(H39,Slevy!B:C,2,0)</f>
        <v>0.5</v>
      </c>
      <c r="G39" s="40">
        <f>ABS((E39*F39)-E39)</f>
        <v>593.93950000000007</v>
      </c>
      <c r="H39" s="1" t="s">
        <v>12</v>
      </c>
      <c r="I39" s="1" t="s">
        <v>2375</v>
      </c>
      <c r="J39" s="11">
        <f>VLOOKUP(I39,'%Zdražení'!A:C,3,0)</f>
        <v>0.1</v>
      </c>
      <c r="K39" s="17"/>
      <c r="L39" s="27"/>
      <c r="M39" s="7"/>
    </row>
    <row r="40" spans="2:13" ht="19.5" customHeight="1" x14ac:dyDescent="0.25">
      <c r="B40" s="5" t="s">
        <v>71</v>
      </c>
      <c r="C40" s="6">
        <v>8595580566166</v>
      </c>
      <c r="D40" s="14" t="s">
        <v>72</v>
      </c>
      <c r="E40" s="38">
        <v>1602.8980000000001</v>
      </c>
      <c r="F40" s="39">
        <f>VLOOKUP(H40,Slevy!B:C,2,0)</f>
        <v>0.5</v>
      </c>
      <c r="G40" s="40">
        <f>ABS((E40*F40)-E40)</f>
        <v>801.44900000000007</v>
      </c>
      <c r="H40" s="1" t="s">
        <v>12</v>
      </c>
      <c r="I40" s="1" t="s">
        <v>2375</v>
      </c>
      <c r="J40" s="11">
        <f>VLOOKUP(I40,'%Zdražení'!A:C,3,0)</f>
        <v>0.1</v>
      </c>
      <c r="K40" s="17"/>
      <c r="L40" s="27"/>
      <c r="M40" s="7"/>
    </row>
    <row r="41" spans="2:13" ht="19.5" customHeight="1" x14ac:dyDescent="0.25">
      <c r="B41" s="5" t="s">
        <v>73</v>
      </c>
      <c r="C41" s="6">
        <v>8595580566227</v>
      </c>
      <c r="D41" s="14" t="s">
        <v>74</v>
      </c>
      <c r="E41" s="38">
        <v>837.4783000000001</v>
      </c>
      <c r="F41" s="39">
        <f>VLOOKUP(H41,Slevy!B:C,2,0)</f>
        <v>0.5</v>
      </c>
      <c r="G41" s="40">
        <f>ABS((E41*F41)-E41)</f>
        <v>418.73915000000005</v>
      </c>
      <c r="H41" s="1" t="s">
        <v>12</v>
      </c>
      <c r="I41" s="1" t="s">
        <v>2376</v>
      </c>
      <c r="J41" s="11">
        <f>VLOOKUP(I41,'%Zdražení'!A:C,3,0)</f>
        <v>7.0000000000000007E-2</v>
      </c>
      <c r="K41" s="17"/>
      <c r="L41" s="27"/>
      <c r="M41" s="7"/>
    </row>
    <row r="42" spans="2:13" ht="19.5" customHeight="1" x14ac:dyDescent="0.25">
      <c r="B42" s="5" t="s">
        <v>75</v>
      </c>
      <c r="C42" s="6">
        <v>8595580566173</v>
      </c>
      <c r="D42" s="14" t="s">
        <v>76</v>
      </c>
      <c r="E42" s="38">
        <v>1261.3370000000002</v>
      </c>
      <c r="F42" s="39">
        <f>VLOOKUP(H42,Slevy!B:C,2,0)</f>
        <v>0.5</v>
      </c>
      <c r="G42" s="40">
        <f>ABS((E42*F42)-E42)</f>
        <v>630.66850000000011</v>
      </c>
      <c r="H42" s="1" t="s">
        <v>12</v>
      </c>
      <c r="I42" s="1" t="s">
        <v>2375</v>
      </c>
      <c r="J42" s="11">
        <f>VLOOKUP(I42,'%Zdražení'!A:C,3,0)</f>
        <v>0.1</v>
      </c>
      <c r="K42" s="17"/>
      <c r="L42" s="27"/>
      <c r="M42" s="7"/>
    </row>
    <row r="43" spans="2:13" ht="19.5" customHeight="1" x14ac:dyDescent="0.25">
      <c r="B43" s="5" t="s">
        <v>77</v>
      </c>
      <c r="C43" s="6">
        <v>8595580566180</v>
      </c>
      <c r="D43" s="14" t="s">
        <v>78</v>
      </c>
      <c r="E43" s="38">
        <v>1676.3560000000002</v>
      </c>
      <c r="F43" s="39">
        <f>VLOOKUP(H43,Slevy!B:C,2,0)</f>
        <v>0.5</v>
      </c>
      <c r="G43" s="40">
        <f>ABS((E43*F43)-E43)</f>
        <v>838.17800000000011</v>
      </c>
      <c r="H43" s="1" t="s">
        <v>12</v>
      </c>
      <c r="I43" s="1" t="s">
        <v>2375</v>
      </c>
      <c r="J43" s="11">
        <f>VLOOKUP(I43,'%Zdražení'!A:C,3,0)</f>
        <v>0.1</v>
      </c>
      <c r="K43" s="17"/>
      <c r="L43" s="27"/>
      <c r="M43" s="7"/>
    </row>
    <row r="44" spans="2:13" ht="19.5" customHeight="1" x14ac:dyDescent="0.25">
      <c r="B44" s="5" t="s">
        <v>79</v>
      </c>
      <c r="C44" s="6">
        <v>8595580566234</v>
      </c>
      <c r="D44" s="14" t="s">
        <v>80</v>
      </c>
      <c r="E44" s="38">
        <v>694.56910000000005</v>
      </c>
      <c r="F44" s="39">
        <f>VLOOKUP(H44,Slevy!B:C,2,0)</f>
        <v>0.5</v>
      </c>
      <c r="G44" s="40">
        <f>ABS((E44*F44)-E44)</f>
        <v>347.28455000000002</v>
      </c>
      <c r="H44" s="1" t="s">
        <v>12</v>
      </c>
      <c r="I44" s="1" t="s">
        <v>2376</v>
      </c>
      <c r="J44" s="11">
        <f>VLOOKUP(I44,'%Zdražení'!A:C,3,0)</f>
        <v>7.0000000000000007E-2</v>
      </c>
      <c r="K44" s="17"/>
      <c r="L44" s="27"/>
      <c r="M44" s="7"/>
    </row>
    <row r="45" spans="2:13" ht="19.5" customHeight="1" x14ac:dyDescent="0.25">
      <c r="B45" s="5" t="s">
        <v>81</v>
      </c>
      <c r="C45" s="6">
        <v>8595580566197</v>
      </c>
      <c r="D45" s="14" t="s">
        <v>82</v>
      </c>
      <c r="E45" s="38">
        <v>1114.421</v>
      </c>
      <c r="F45" s="39">
        <f>VLOOKUP(H45,Slevy!B:C,2,0)</f>
        <v>0.5</v>
      </c>
      <c r="G45" s="40">
        <f>ABS((E45*F45)-E45)</f>
        <v>557.21050000000002</v>
      </c>
      <c r="H45" s="1" t="s">
        <v>12</v>
      </c>
      <c r="I45" s="1" t="s">
        <v>2375</v>
      </c>
      <c r="J45" s="11">
        <f>VLOOKUP(I45,'%Zdražení'!A:C,3,0)</f>
        <v>0.1</v>
      </c>
      <c r="K45" s="17"/>
      <c r="L45" s="27"/>
      <c r="M45" s="7"/>
    </row>
    <row r="46" spans="2:13" ht="19.5" customHeight="1" x14ac:dyDescent="0.25">
      <c r="B46" s="5" t="s">
        <v>83</v>
      </c>
      <c r="C46" s="6">
        <v>8595580566203</v>
      </c>
      <c r="D46" s="14" t="s">
        <v>84</v>
      </c>
      <c r="E46" s="38">
        <v>1529.4400000000003</v>
      </c>
      <c r="F46" s="39">
        <f>VLOOKUP(H46,Slevy!B:C,2,0)</f>
        <v>0.5</v>
      </c>
      <c r="G46" s="40">
        <f>ABS((E46*F46)-E46)</f>
        <v>764.72000000000014</v>
      </c>
      <c r="H46" s="1" t="s">
        <v>12</v>
      </c>
      <c r="I46" s="1" t="s">
        <v>2375</v>
      </c>
      <c r="J46" s="11">
        <f>VLOOKUP(I46,'%Zdražení'!A:C,3,0)</f>
        <v>0.1</v>
      </c>
      <c r="K46" s="17"/>
      <c r="L46" s="27"/>
      <c r="M46" s="7"/>
    </row>
    <row r="47" spans="2:13" ht="19.5" customHeight="1" x14ac:dyDescent="0.25">
      <c r="B47" s="5" t="s">
        <v>85</v>
      </c>
      <c r="C47" s="6">
        <v>8595580545857</v>
      </c>
      <c r="D47" s="14" t="s">
        <v>86</v>
      </c>
      <c r="E47" s="38">
        <v>2018.885</v>
      </c>
      <c r="F47" s="39">
        <f>VLOOKUP(H47,Slevy!B:C,2,0)</f>
        <v>0.5</v>
      </c>
      <c r="G47" s="40">
        <f>ABS((E47*F47)-E47)</f>
        <v>1009.4425</v>
      </c>
      <c r="H47" s="1" t="s">
        <v>12</v>
      </c>
      <c r="I47" s="1" t="s">
        <v>2375</v>
      </c>
      <c r="J47" s="11">
        <f>VLOOKUP(I47,'%Zdražení'!A:C,3,0)</f>
        <v>0.1</v>
      </c>
      <c r="K47" s="17"/>
      <c r="M47" s="7"/>
    </row>
    <row r="48" spans="2:13" ht="19.5" customHeight="1" x14ac:dyDescent="0.25">
      <c r="B48" s="4"/>
      <c r="C48" s="4"/>
      <c r="D48" s="44" t="s">
        <v>87</v>
      </c>
      <c r="E48" s="37"/>
      <c r="F48" s="37"/>
      <c r="G48" s="37"/>
      <c r="H48" s="4"/>
      <c r="I48" s="4"/>
      <c r="J48" s="4"/>
      <c r="K48" s="4"/>
    </row>
    <row r="49" spans="2:13" ht="19.5" customHeight="1" x14ac:dyDescent="0.25">
      <c r="B49" s="5" t="s">
        <v>88</v>
      </c>
      <c r="C49" s="6">
        <v>8595580550981</v>
      </c>
      <c r="D49" s="14" t="s">
        <v>89</v>
      </c>
      <c r="E49" s="38">
        <v>599.2392000000001</v>
      </c>
      <c r="F49" s="39">
        <f>VLOOKUP(H49,Slevy!B:C,2,0)</f>
        <v>0.5</v>
      </c>
      <c r="G49" s="40">
        <f>ABS((E49*F49)-E49)</f>
        <v>299.61960000000005</v>
      </c>
      <c r="H49" s="1" t="s">
        <v>12</v>
      </c>
      <c r="I49" s="1" t="s">
        <v>2377</v>
      </c>
      <c r="J49" s="11">
        <f>VLOOKUP(I49,'%Zdražení'!A:C,3,0)</f>
        <v>0.06</v>
      </c>
      <c r="K49" s="17"/>
      <c r="M49" s="7"/>
    </row>
    <row r="50" spans="2:13" ht="19.5" customHeight="1" x14ac:dyDescent="0.25">
      <c r="B50" s="5" t="s">
        <v>90</v>
      </c>
      <c r="C50" s="6">
        <v>8595580551292</v>
      </c>
      <c r="D50" s="14" t="s">
        <v>91</v>
      </c>
      <c r="E50" s="38">
        <v>762.67000000000007</v>
      </c>
      <c r="F50" s="39">
        <f>VLOOKUP(H50,Slevy!B:C,2,0)</f>
        <v>0.5</v>
      </c>
      <c r="G50" s="40">
        <f>ABS((E50*F50)-E50)</f>
        <v>381.33500000000004</v>
      </c>
      <c r="H50" s="1" t="s">
        <v>12</v>
      </c>
      <c r="I50" s="1" t="s">
        <v>2377</v>
      </c>
      <c r="J50" s="11">
        <f>VLOOKUP(I50,'%Zdražení'!A:C,3,0)</f>
        <v>0.06</v>
      </c>
      <c r="K50" s="17"/>
      <c r="M50" s="7"/>
    </row>
    <row r="51" spans="2:13" ht="19.5" customHeight="1" x14ac:dyDescent="0.25">
      <c r="B51" s="5" t="s">
        <v>92</v>
      </c>
      <c r="C51" s="6">
        <v>8595580551384</v>
      </c>
      <c r="D51" s="14" t="s">
        <v>93</v>
      </c>
      <c r="E51" s="38">
        <v>953.33220000000006</v>
      </c>
      <c r="F51" s="39">
        <f>VLOOKUP(H51,Slevy!B:C,2,0)</f>
        <v>0.5</v>
      </c>
      <c r="G51" s="40">
        <f>ABS((E51*F51)-E51)</f>
        <v>476.66610000000003</v>
      </c>
      <c r="H51" s="1" t="s">
        <v>12</v>
      </c>
      <c r="I51" s="1" t="s">
        <v>2377</v>
      </c>
      <c r="J51" s="11">
        <f>VLOOKUP(I51,'%Zdražení'!A:C,3,0)</f>
        <v>0.06</v>
      </c>
      <c r="K51" s="17"/>
      <c r="M51" s="7"/>
    </row>
    <row r="52" spans="2:13" ht="19.5" customHeight="1" x14ac:dyDescent="0.25">
      <c r="B52" s="4"/>
      <c r="C52" s="4"/>
      <c r="D52" s="44" t="s">
        <v>94</v>
      </c>
      <c r="E52" s="37"/>
      <c r="F52" s="37"/>
      <c r="G52" s="37"/>
      <c r="H52" s="4"/>
      <c r="I52" s="4"/>
      <c r="J52" s="4"/>
      <c r="K52" s="4"/>
    </row>
    <row r="53" spans="2:13" ht="19.5" customHeight="1" x14ac:dyDescent="0.25">
      <c r="B53" s="5" t="s">
        <v>95</v>
      </c>
      <c r="C53" s="6">
        <v>4810531099796</v>
      </c>
      <c r="D53" s="14" t="s">
        <v>96</v>
      </c>
      <c r="E53" s="38">
        <v>436.72200000000004</v>
      </c>
      <c r="F53" s="39">
        <f>VLOOKUP(H53,Slevy!B:C,2,0)</f>
        <v>0.5</v>
      </c>
      <c r="G53" s="40">
        <f>ABS((E53*F53)-E53)</f>
        <v>218.36100000000002</v>
      </c>
      <c r="H53" s="1" t="s">
        <v>12</v>
      </c>
      <c r="I53" s="1" t="s">
        <v>2378</v>
      </c>
      <c r="J53" s="11">
        <f>VLOOKUP(I53,'%Zdražení'!A:C,3,0)</f>
        <v>0.32</v>
      </c>
      <c r="K53" s="17"/>
      <c r="M53" s="7"/>
    </row>
    <row r="54" spans="2:13" ht="19.5" customHeight="1" x14ac:dyDescent="0.25">
      <c r="B54" s="5" t="s">
        <v>97</v>
      </c>
      <c r="C54" s="6">
        <v>8595580545758</v>
      </c>
      <c r="D54" s="14" t="s">
        <v>98</v>
      </c>
      <c r="E54" s="38">
        <v>558.99360000000001</v>
      </c>
      <c r="F54" s="39">
        <f>VLOOKUP(H54,Slevy!B:C,2,0)</f>
        <v>0.5</v>
      </c>
      <c r="G54" s="40">
        <f>ABS((E54*F54)-E54)</f>
        <v>279.49680000000001</v>
      </c>
      <c r="H54" s="1" t="s">
        <v>12</v>
      </c>
      <c r="I54" s="1" t="s">
        <v>2378</v>
      </c>
      <c r="J54" s="11">
        <f>VLOOKUP(I54,'%Zdražení'!A:C,3,0)</f>
        <v>0.32</v>
      </c>
      <c r="K54" s="17"/>
      <c r="M54" s="7"/>
    </row>
    <row r="55" spans="2:13" ht="19.5" customHeight="1" x14ac:dyDescent="0.25">
      <c r="B55" s="5" t="s">
        <v>99</v>
      </c>
      <c r="C55" s="6">
        <v>8595580504915</v>
      </c>
      <c r="D55" s="14" t="s">
        <v>100</v>
      </c>
      <c r="E55" s="38">
        <v>1153.9836</v>
      </c>
      <c r="F55" s="39">
        <f>VLOOKUP(H55,Slevy!B:C,2,0)</f>
        <v>0.5</v>
      </c>
      <c r="G55" s="40">
        <f>ABS((E55*F55)-E55)</f>
        <v>576.99180000000001</v>
      </c>
      <c r="H55" s="1" t="s">
        <v>12</v>
      </c>
      <c r="I55" s="1" t="s">
        <v>2378</v>
      </c>
      <c r="J55" s="11">
        <f>VLOOKUP(I55,'%Zdražení'!A:C,3,0)</f>
        <v>0.32</v>
      </c>
      <c r="K55" s="17"/>
      <c r="M55" s="7"/>
    </row>
    <row r="56" spans="2:13" ht="19.5" customHeight="1" x14ac:dyDescent="0.25">
      <c r="B56" s="5" t="s">
        <v>101</v>
      </c>
      <c r="C56" s="6">
        <v>8595580558192</v>
      </c>
      <c r="D56" s="14" t="s">
        <v>96</v>
      </c>
      <c r="E56" s="38">
        <v>725.98680000000002</v>
      </c>
      <c r="F56" s="39">
        <f>VLOOKUP(H56,Slevy!B:C,2,0)</f>
        <v>0.5</v>
      </c>
      <c r="G56" s="40">
        <f>ABS((E56*F56)-E56)</f>
        <v>362.99340000000001</v>
      </c>
      <c r="H56" s="1" t="s">
        <v>12</v>
      </c>
      <c r="I56" s="1" t="s">
        <v>2378</v>
      </c>
      <c r="J56" s="11">
        <f>VLOOKUP(I56,'%Zdražení'!A:C,3,0)</f>
        <v>0.32</v>
      </c>
      <c r="K56" s="17"/>
      <c r="M56" s="7"/>
    </row>
    <row r="57" spans="2:13" ht="19.5" customHeight="1" x14ac:dyDescent="0.25">
      <c r="B57" s="5" t="s">
        <v>102</v>
      </c>
      <c r="C57" s="6">
        <v>8595580501303</v>
      </c>
      <c r="D57" s="14" t="s">
        <v>103</v>
      </c>
      <c r="E57" s="38">
        <v>1474.1628000000001</v>
      </c>
      <c r="F57" s="39">
        <f>VLOOKUP(H57,Slevy!B:C,2,0)</f>
        <v>0.5</v>
      </c>
      <c r="G57" s="40">
        <f>ABS((E57*F57)-E57)</f>
        <v>737.08140000000003</v>
      </c>
      <c r="H57" s="1" t="s">
        <v>12</v>
      </c>
      <c r="I57" s="1" t="s">
        <v>2378</v>
      </c>
      <c r="J57" s="11">
        <f>VLOOKUP(I57,'%Zdražení'!A:C,3,0)</f>
        <v>0.32</v>
      </c>
      <c r="K57" s="17"/>
      <c r="M57" s="7"/>
    </row>
    <row r="58" spans="2:13" ht="19.5" customHeight="1" x14ac:dyDescent="0.25">
      <c r="B58" s="4"/>
      <c r="C58" s="4"/>
      <c r="D58" s="44" t="s">
        <v>104</v>
      </c>
      <c r="E58" s="37"/>
      <c r="F58" s="37"/>
      <c r="G58" s="37"/>
      <c r="H58" s="4"/>
      <c r="I58" s="4"/>
      <c r="J58" s="4"/>
      <c r="K58" s="4"/>
    </row>
    <row r="59" spans="2:13" ht="19.5" customHeight="1" x14ac:dyDescent="0.25">
      <c r="B59" s="5" t="s">
        <v>2373</v>
      </c>
      <c r="C59" s="6">
        <v>8595580572211</v>
      </c>
      <c r="D59" s="14" t="s">
        <v>2374</v>
      </c>
      <c r="E59" s="38">
        <v>35.128399999999999</v>
      </c>
      <c r="F59" s="39">
        <f>VLOOKUP(H59,Slevy!B:C,2,0)</f>
        <v>0.5</v>
      </c>
      <c r="G59" s="40">
        <f>ABS((E59*F59)-E59)</f>
        <v>17.5642</v>
      </c>
      <c r="H59" s="1" t="s">
        <v>12</v>
      </c>
      <c r="I59" s="1" t="s">
        <v>2377</v>
      </c>
      <c r="J59" s="11">
        <f>VLOOKUP(I59,'%Zdražení'!A:C,3,0)</f>
        <v>0.06</v>
      </c>
      <c r="K59" s="17"/>
      <c r="M59" s="7"/>
    </row>
    <row r="60" spans="2:13" ht="19.5" customHeight="1" x14ac:dyDescent="0.25">
      <c r="B60" s="5" t="s">
        <v>105</v>
      </c>
      <c r="C60" s="6">
        <v>8595580568405</v>
      </c>
      <c r="D60" s="14" t="s">
        <v>106</v>
      </c>
      <c r="E60" s="38">
        <v>212</v>
      </c>
      <c r="F60" s="39">
        <f>VLOOKUP(H60,Slevy!B:C,2,0)</f>
        <v>0.5</v>
      </c>
      <c r="G60" s="40">
        <f>ABS((E60*F60)-E60)</f>
        <v>106</v>
      </c>
      <c r="H60" s="1" t="s">
        <v>12</v>
      </c>
      <c r="I60" s="1" t="s">
        <v>2377</v>
      </c>
      <c r="J60" s="11">
        <f>VLOOKUP(I60,'%Zdražení'!A:C,3,0)</f>
        <v>0.06</v>
      </c>
      <c r="K60" s="17"/>
      <c r="M60" s="7"/>
    </row>
    <row r="61" spans="2:13" ht="19.5" customHeight="1" x14ac:dyDescent="0.25">
      <c r="B61" s="5" t="s">
        <v>107</v>
      </c>
      <c r="C61" s="6">
        <v>8595580515577</v>
      </c>
      <c r="D61" s="14" t="s">
        <v>108</v>
      </c>
      <c r="E61" s="38">
        <v>32.287600000000005</v>
      </c>
      <c r="F61" s="39">
        <f>VLOOKUP(H61,Slevy!B:C,2,0)</f>
        <v>0.5</v>
      </c>
      <c r="G61" s="40">
        <f>ABS((E61*F61)-E61)</f>
        <v>16.143800000000002</v>
      </c>
      <c r="H61" s="1" t="s">
        <v>12</v>
      </c>
      <c r="I61" s="1" t="s">
        <v>2377</v>
      </c>
      <c r="J61" s="11">
        <f>VLOOKUP(I61,'%Zdražení'!A:C,3,0)</f>
        <v>0.06</v>
      </c>
      <c r="K61" s="17"/>
      <c r="M61" s="7"/>
    </row>
    <row r="62" spans="2:13" ht="19.5" customHeight="1" x14ac:dyDescent="0.25">
      <c r="B62" s="5" t="s">
        <v>109</v>
      </c>
      <c r="C62" s="6">
        <v>8595580558215</v>
      </c>
      <c r="D62" s="14" t="s">
        <v>110</v>
      </c>
      <c r="E62" s="38">
        <v>883.71140000000014</v>
      </c>
      <c r="F62" s="39">
        <f>VLOOKUP(H62,Slevy!B:C,2,0)</f>
        <v>0.5</v>
      </c>
      <c r="G62" s="40">
        <f>ABS((E62*F62)-E62)</f>
        <v>441.85570000000007</v>
      </c>
      <c r="H62" s="1" t="s">
        <v>12</v>
      </c>
      <c r="I62" s="1" t="s">
        <v>2377</v>
      </c>
      <c r="J62" s="11">
        <f>VLOOKUP(I62,'%Zdražení'!A:C,3,0)</f>
        <v>0.06</v>
      </c>
      <c r="K62" s="17"/>
      <c r="M62" s="7"/>
    </row>
    <row r="63" spans="2:13" ht="19.5" customHeight="1" x14ac:dyDescent="0.25">
      <c r="B63" s="5" t="s">
        <v>111</v>
      </c>
      <c r="C63" s="6">
        <v>8595580550707</v>
      </c>
      <c r="D63" s="14" t="s">
        <v>112</v>
      </c>
      <c r="E63" s="38">
        <v>50.530200000000008</v>
      </c>
      <c r="F63" s="39">
        <f>VLOOKUP(H63,Slevy!B:C,2,0)</f>
        <v>0.5</v>
      </c>
      <c r="G63" s="40">
        <f>ABS((E63*F63)-E63)</f>
        <v>25.265100000000004</v>
      </c>
      <c r="H63" s="1" t="s">
        <v>12</v>
      </c>
      <c r="I63" s="1" t="s">
        <v>2377</v>
      </c>
      <c r="J63" s="11">
        <f>VLOOKUP(I63,'%Zdražení'!A:C,3,0)</f>
        <v>0.06</v>
      </c>
      <c r="K63" s="17"/>
      <c r="M63" s="7"/>
    </row>
    <row r="64" spans="2:13" ht="19.5" customHeight="1" x14ac:dyDescent="0.25">
      <c r="B64" s="5" t="s">
        <v>113</v>
      </c>
      <c r="C64" s="6">
        <v>8595580539283</v>
      </c>
      <c r="D64" s="14" t="s">
        <v>114</v>
      </c>
      <c r="E64" s="38">
        <v>78.853400000000008</v>
      </c>
      <c r="F64" s="39">
        <f>VLOOKUP(H64,Slevy!B:C,2,0)</f>
        <v>0.5</v>
      </c>
      <c r="G64" s="40">
        <f>ABS((E64*F64)-E64)</f>
        <v>39.426700000000004</v>
      </c>
      <c r="H64" s="1" t="s">
        <v>12</v>
      </c>
      <c r="I64" s="1" t="s">
        <v>2377</v>
      </c>
      <c r="J64" s="11">
        <f>VLOOKUP(I64,'%Zdražení'!A:C,3,0)</f>
        <v>0.06</v>
      </c>
      <c r="K64" s="17"/>
      <c r="M64" s="7"/>
    </row>
    <row r="65" spans="2:13" ht="19.5" customHeight="1" x14ac:dyDescent="0.25">
      <c r="B65" s="5" t="s">
        <v>115</v>
      </c>
      <c r="C65" s="6">
        <v>8595580501891</v>
      </c>
      <c r="D65" s="14" t="s">
        <v>116</v>
      </c>
      <c r="E65" s="38">
        <v>35.128399999999999</v>
      </c>
      <c r="F65" s="39">
        <f>VLOOKUP(H65,Slevy!B:C,2,0)</f>
        <v>0.5</v>
      </c>
      <c r="G65" s="40">
        <f>ABS((E65*F65)-E65)</f>
        <v>17.5642</v>
      </c>
      <c r="H65" s="1" t="s">
        <v>12</v>
      </c>
      <c r="I65" s="1" t="s">
        <v>2377</v>
      </c>
      <c r="J65" s="11">
        <f>VLOOKUP(I65,'%Zdražení'!A:C,3,0)</f>
        <v>0.06</v>
      </c>
      <c r="K65" s="17"/>
      <c r="M65" s="7"/>
    </row>
    <row r="66" spans="2:13" ht="19.5" customHeight="1" x14ac:dyDescent="0.25">
      <c r="B66" s="5" t="s">
        <v>117</v>
      </c>
      <c r="C66" s="6">
        <v>8595580501907</v>
      </c>
      <c r="D66" s="14" t="s">
        <v>118</v>
      </c>
      <c r="E66" s="38">
        <v>30.920200000000005</v>
      </c>
      <c r="F66" s="39">
        <f>VLOOKUP(H66,Slevy!B:C,2,0)</f>
        <v>0.5</v>
      </c>
      <c r="G66" s="40">
        <f>ABS((E66*F66)-E66)</f>
        <v>15.460100000000002</v>
      </c>
      <c r="H66" s="1" t="s">
        <v>12</v>
      </c>
      <c r="I66" s="1" t="s">
        <v>2377</v>
      </c>
      <c r="J66" s="11">
        <f>VLOOKUP(I66,'%Zdražení'!A:C,3,0)</f>
        <v>0.06</v>
      </c>
      <c r="K66" s="17"/>
      <c r="M66" s="7"/>
    </row>
    <row r="67" spans="2:13" ht="19.5" customHeight="1" x14ac:dyDescent="0.25">
      <c r="B67" s="5" t="s">
        <v>119</v>
      </c>
      <c r="C67" s="6">
        <v>8594045937121</v>
      </c>
      <c r="D67" s="14" t="s">
        <v>120</v>
      </c>
      <c r="E67" s="38">
        <v>30.920200000000005</v>
      </c>
      <c r="F67" s="39">
        <f>VLOOKUP(H67,Slevy!B:C,2,0)</f>
        <v>0.5</v>
      </c>
      <c r="G67" s="40">
        <f>ABS((E67*F67)-E67)</f>
        <v>15.460100000000002</v>
      </c>
      <c r="H67" s="1" t="s">
        <v>12</v>
      </c>
      <c r="I67" s="1" t="s">
        <v>2377</v>
      </c>
      <c r="J67" s="11">
        <f>VLOOKUP(I67,'%Zdražení'!A:C,3,0)</f>
        <v>0.06</v>
      </c>
      <c r="K67" s="17"/>
      <c r="M67" s="7"/>
    </row>
    <row r="68" spans="2:13" ht="19.5" customHeight="1" x14ac:dyDescent="0.25">
      <c r="B68" s="5" t="s">
        <v>121</v>
      </c>
      <c r="C68" s="6">
        <v>8595580501914</v>
      </c>
      <c r="D68" s="14" t="s">
        <v>122</v>
      </c>
      <c r="E68" s="38">
        <v>434.87560000000002</v>
      </c>
      <c r="F68" s="39">
        <f>VLOOKUP(H68,Slevy!B:C,2,0)</f>
        <v>0.5</v>
      </c>
      <c r="G68" s="40">
        <f>ABS((E68*F68)-E68)</f>
        <v>217.43780000000001</v>
      </c>
      <c r="H68" s="1" t="s">
        <v>12</v>
      </c>
      <c r="I68" s="1" t="s">
        <v>2377</v>
      </c>
      <c r="J68" s="11">
        <f>VLOOKUP(I68,'%Zdražení'!A:C,3,0)</f>
        <v>0.06</v>
      </c>
      <c r="K68" s="17"/>
      <c r="M68" s="7"/>
    </row>
    <row r="69" spans="2:13" ht="19.5" customHeight="1" x14ac:dyDescent="0.25">
      <c r="B69" s="5" t="s">
        <v>123</v>
      </c>
      <c r="C69" s="6">
        <v>8595580514266</v>
      </c>
      <c r="D69" s="14" t="s">
        <v>124</v>
      </c>
      <c r="E69" s="38">
        <v>67.278199999999998</v>
      </c>
      <c r="F69" s="39">
        <f>VLOOKUP(H69,Slevy!B:C,2,0)</f>
        <v>0.5</v>
      </c>
      <c r="G69" s="40">
        <f>ABS((E69*F69)-E69)</f>
        <v>33.639099999999999</v>
      </c>
      <c r="H69" s="1" t="s">
        <v>12</v>
      </c>
      <c r="I69" s="1" t="s">
        <v>2377</v>
      </c>
      <c r="J69" s="11">
        <f>VLOOKUP(I69,'%Zdražení'!A:C,3,0)</f>
        <v>0.06</v>
      </c>
      <c r="K69" s="17"/>
      <c r="M69" s="7"/>
    </row>
    <row r="70" spans="2:13" ht="19.5" customHeight="1" x14ac:dyDescent="0.25">
      <c r="B70" s="5" t="s">
        <v>125</v>
      </c>
      <c r="C70" s="6">
        <v>8595580503963</v>
      </c>
      <c r="D70" s="14" t="s">
        <v>126</v>
      </c>
      <c r="E70" s="38">
        <v>137.55620000000002</v>
      </c>
      <c r="F70" s="39">
        <f>VLOOKUP(H70,Slevy!B:C,2,0)</f>
        <v>0.5</v>
      </c>
      <c r="G70" s="40">
        <f>ABS((E70*F70)-E70)</f>
        <v>68.778100000000009</v>
      </c>
      <c r="H70" s="1" t="s">
        <v>12</v>
      </c>
      <c r="I70" s="1" t="s">
        <v>2377</v>
      </c>
      <c r="J70" s="11">
        <f>VLOOKUP(I70,'%Zdražení'!A:C,3,0)</f>
        <v>0.06</v>
      </c>
      <c r="K70" s="17"/>
      <c r="M70" s="7"/>
    </row>
    <row r="71" spans="2:13" ht="19.5" customHeight="1" x14ac:dyDescent="0.25">
      <c r="B71" s="5" t="s">
        <v>127</v>
      </c>
      <c r="C71" s="6">
        <v>8595580501853</v>
      </c>
      <c r="D71" s="14" t="s">
        <v>128</v>
      </c>
      <c r="E71" s="38">
        <v>14.023800000000001</v>
      </c>
      <c r="F71" s="39">
        <f>VLOOKUP(H71,Slevy!B:C,2,0)</f>
        <v>0.5</v>
      </c>
      <c r="G71" s="40">
        <f>ABS((E71*F71)-E71)</f>
        <v>7.0119000000000007</v>
      </c>
      <c r="H71" s="1" t="s">
        <v>12</v>
      </c>
      <c r="I71" s="1" t="s">
        <v>2377</v>
      </c>
      <c r="J71" s="11">
        <f>VLOOKUP(I71,'%Zdražení'!A:C,3,0)</f>
        <v>0.06</v>
      </c>
      <c r="K71" s="17"/>
      <c r="M71" s="7"/>
    </row>
    <row r="72" spans="2:13" ht="19.5" customHeight="1" x14ac:dyDescent="0.25">
      <c r="B72" s="5" t="s">
        <v>129</v>
      </c>
      <c r="C72" s="6">
        <v>8595580501860</v>
      </c>
      <c r="D72" s="14" t="s">
        <v>130</v>
      </c>
      <c r="E72" s="38">
        <v>36.495800000000003</v>
      </c>
      <c r="F72" s="39">
        <f>VLOOKUP(H72,Slevy!B:C,2,0)</f>
        <v>0.5</v>
      </c>
      <c r="G72" s="40">
        <f>ABS((E72*F72)-E72)</f>
        <v>18.247900000000001</v>
      </c>
      <c r="H72" s="1" t="s">
        <v>12</v>
      </c>
      <c r="I72" s="1" t="s">
        <v>2377</v>
      </c>
      <c r="J72" s="11">
        <f>VLOOKUP(I72,'%Zdražení'!A:C,3,0)</f>
        <v>0.06</v>
      </c>
      <c r="K72" s="17"/>
      <c r="M72" s="7"/>
    </row>
    <row r="73" spans="2:13" ht="19.5" customHeight="1" x14ac:dyDescent="0.25">
      <c r="B73" s="5" t="s">
        <v>131</v>
      </c>
      <c r="C73" s="6">
        <v>8595580500436</v>
      </c>
      <c r="D73" s="14" t="s">
        <v>108</v>
      </c>
      <c r="E73" s="38">
        <v>42.082000000000008</v>
      </c>
      <c r="F73" s="39">
        <f>VLOOKUP(H73,Slevy!B:C,2,0)</f>
        <v>0.5</v>
      </c>
      <c r="G73" s="40">
        <f>ABS((E73*F73)-E73)</f>
        <v>21.041000000000004</v>
      </c>
      <c r="H73" s="1" t="s">
        <v>12</v>
      </c>
      <c r="I73" s="1" t="s">
        <v>2377</v>
      </c>
      <c r="J73" s="11">
        <f>VLOOKUP(I73,'%Zdražení'!A:C,3,0)</f>
        <v>0.06</v>
      </c>
      <c r="K73" s="17"/>
      <c r="M73" s="7"/>
    </row>
    <row r="74" spans="2:13" ht="19.5" customHeight="1" x14ac:dyDescent="0.25">
      <c r="B74" s="5" t="s">
        <v>132</v>
      </c>
      <c r="C74" s="6">
        <v>8594045936339</v>
      </c>
      <c r="D74" s="14" t="s">
        <v>133</v>
      </c>
      <c r="E74" s="38">
        <v>119.303</v>
      </c>
      <c r="F74" s="39">
        <f>VLOOKUP(H74,Slevy!B:C,2,0)</f>
        <v>0.5</v>
      </c>
      <c r="G74" s="40">
        <f>ABS((E74*F74)-E74)</f>
        <v>59.651499999999999</v>
      </c>
      <c r="H74" s="1" t="s">
        <v>12</v>
      </c>
      <c r="I74" s="1" t="s">
        <v>2377</v>
      </c>
      <c r="J74" s="11">
        <f>VLOOKUP(I74,'%Zdražení'!A:C,3,0)</f>
        <v>0.06</v>
      </c>
      <c r="K74" s="17"/>
      <c r="M74" s="7"/>
    </row>
    <row r="75" spans="2:13" ht="19.5" customHeight="1" x14ac:dyDescent="0.25">
      <c r="B75" s="5" t="s">
        <v>134</v>
      </c>
      <c r="C75" s="6">
        <v>8595580551629</v>
      </c>
      <c r="D75" s="14" t="s">
        <v>135</v>
      </c>
      <c r="E75" s="38">
        <v>117.8614</v>
      </c>
      <c r="F75" s="39">
        <f>VLOOKUP(H75,Slevy!B:C,2,0)</f>
        <v>0.5</v>
      </c>
      <c r="G75" s="40">
        <f>ABS((E75*F75)-E75)</f>
        <v>58.930700000000002</v>
      </c>
      <c r="H75" s="1" t="s">
        <v>12</v>
      </c>
      <c r="I75" s="1" t="s">
        <v>2377</v>
      </c>
      <c r="J75" s="11">
        <f>VLOOKUP(I75,'%Zdražení'!A:C,3,0)</f>
        <v>0.06</v>
      </c>
      <c r="K75" s="17"/>
      <c r="M75" s="7"/>
    </row>
    <row r="76" spans="2:13" ht="19.5" customHeight="1" x14ac:dyDescent="0.25">
      <c r="B76" s="5" t="s">
        <v>136</v>
      </c>
      <c r="C76" s="6">
        <v>8595580500276</v>
      </c>
      <c r="D76" s="14" t="s">
        <v>137</v>
      </c>
      <c r="E76" s="38">
        <v>87.025999999999996</v>
      </c>
      <c r="F76" s="39">
        <f>VLOOKUP(H76,Slevy!B:C,2,0)</f>
        <v>0.5</v>
      </c>
      <c r="G76" s="40">
        <f>ABS((E76*F76)-E76)</f>
        <v>43.512999999999998</v>
      </c>
      <c r="H76" s="1" t="s">
        <v>12</v>
      </c>
      <c r="I76" s="1" t="s">
        <v>2377</v>
      </c>
      <c r="J76" s="11">
        <f>VLOOKUP(I76,'%Zdražení'!A:C,3,0)</f>
        <v>0.06</v>
      </c>
      <c r="K76" s="17"/>
      <c r="M76" s="7"/>
    </row>
    <row r="77" spans="2:13" ht="19.5" customHeight="1" x14ac:dyDescent="0.25">
      <c r="B77" s="4"/>
      <c r="C77" s="4"/>
      <c r="D77" s="44" t="s">
        <v>138</v>
      </c>
      <c r="E77" s="37"/>
      <c r="F77" s="37"/>
      <c r="G77" s="37"/>
      <c r="H77" s="4"/>
      <c r="I77" s="4"/>
      <c r="J77" s="4"/>
      <c r="K77" s="4"/>
    </row>
    <row r="78" spans="2:13" ht="19.5" customHeight="1" x14ac:dyDescent="0.25">
      <c r="B78" s="5" t="s">
        <v>139</v>
      </c>
      <c r="C78" s="6">
        <v>8594045933024</v>
      </c>
      <c r="D78" s="14" t="s">
        <v>140</v>
      </c>
      <c r="E78" s="38">
        <v>16.8858</v>
      </c>
      <c r="F78" s="39">
        <f>VLOOKUP(H78,Slevy!B:C,2,0)</f>
        <v>0.5</v>
      </c>
      <c r="G78" s="40">
        <f>ABS((E78*F78)-E78)</f>
        <v>8.4428999999999998</v>
      </c>
      <c r="H78" s="1" t="s">
        <v>12</v>
      </c>
      <c r="I78" s="1" t="s">
        <v>2377</v>
      </c>
      <c r="J78" s="11">
        <f>VLOOKUP(I78,'%Zdražení'!A:C,3,0)</f>
        <v>0.06</v>
      </c>
      <c r="K78" s="17"/>
      <c r="M78" s="7"/>
    </row>
    <row r="79" spans="2:13" ht="19.5" customHeight="1" x14ac:dyDescent="0.25">
      <c r="B79" s="5" t="s">
        <v>141</v>
      </c>
      <c r="C79" s="6">
        <v>8594045937749</v>
      </c>
      <c r="D79" s="14" t="s">
        <v>142</v>
      </c>
      <c r="E79" s="38">
        <v>35.128399999999999</v>
      </c>
      <c r="F79" s="39">
        <f>VLOOKUP(H79,Slevy!B:C,2,0)</f>
        <v>0.5</v>
      </c>
      <c r="G79" s="40">
        <f>ABS((E79*F79)-E79)</f>
        <v>17.5642</v>
      </c>
      <c r="H79" s="1" t="s">
        <v>12</v>
      </c>
      <c r="I79" s="1" t="s">
        <v>2377</v>
      </c>
      <c r="J79" s="11">
        <f>VLOOKUP(I79,'%Zdražení'!A:C,3,0)</f>
        <v>0.06</v>
      </c>
      <c r="K79" s="17"/>
      <c r="M79" s="7"/>
    </row>
    <row r="80" spans="2:13" ht="19.5" customHeight="1" x14ac:dyDescent="0.25">
      <c r="B80" s="5" t="s">
        <v>143</v>
      </c>
      <c r="C80" s="6">
        <v>8595580503000</v>
      </c>
      <c r="D80" s="14" t="s">
        <v>144</v>
      </c>
      <c r="E80" s="38">
        <v>36.495800000000003</v>
      </c>
      <c r="F80" s="39">
        <f>VLOOKUP(H80,Slevy!B:C,2,0)</f>
        <v>0.5</v>
      </c>
      <c r="G80" s="40">
        <f>ABS((E80*F80)-E80)</f>
        <v>18.247900000000001</v>
      </c>
      <c r="H80" s="1" t="s">
        <v>12</v>
      </c>
      <c r="I80" s="1" t="s">
        <v>2377</v>
      </c>
      <c r="J80" s="11">
        <f>VLOOKUP(I80,'%Zdražení'!A:C,3,0)</f>
        <v>0.06</v>
      </c>
      <c r="K80" s="17"/>
      <c r="M80" s="7"/>
    </row>
    <row r="81" spans="2:13" ht="19.5" customHeight="1" x14ac:dyDescent="0.25">
      <c r="B81" s="5" t="s">
        <v>145</v>
      </c>
      <c r="C81" s="6">
        <v>8595580503031</v>
      </c>
      <c r="D81" s="14" t="s">
        <v>142</v>
      </c>
      <c r="E81" s="38">
        <v>32.287600000000005</v>
      </c>
      <c r="F81" s="39">
        <f>VLOOKUP(H81,Slevy!B:C,2,0)</f>
        <v>0.5</v>
      </c>
      <c r="G81" s="40">
        <f>ABS((E81*F81)-E81)</f>
        <v>16.143800000000002</v>
      </c>
      <c r="H81" s="1" t="s">
        <v>12</v>
      </c>
      <c r="I81" s="1" t="s">
        <v>2377</v>
      </c>
      <c r="J81" s="11">
        <f>VLOOKUP(I81,'%Zdražení'!A:C,3,0)</f>
        <v>0.06</v>
      </c>
      <c r="K81" s="17"/>
      <c r="M81" s="7"/>
    </row>
    <row r="82" spans="2:13" ht="19.5" customHeight="1" x14ac:dyDescent="0.25">
      <c r="B82" s="5" t="s">
        <v>146</v>
      </c>
      <c r="C82" s="6">
        <v>8595580503048</v>
      </c>
      <c r="D82" s="14" t="s">
        <v>144</v>
      </c>
      <c r="E82" s="38">
        <v>36.495800000000003</v>
      </c>
      <c r="F82" s="39">
        <f>VLOOKUP(H82,Slevy!B:C,2,0)</f>
        <v>0.5</v>
      </c>
      <c r="G82" s="40">
        <f>ABS((E82*F82)-E82)</f>
        <v>18.247900000000001</v>
      </c>
      <c r="H82" s="1" t="s">
        <v>12</v>
      </c>
      <c r="I82" s="1" t="s">
        <v>2377</v>
      </c>
      <c r="J82" s="11">
        <f>VLOOKUP(I82,'%Zdražení'!A:C,3,0)</f>
        <v>0.06</v>
      </c>
      <c r="K82" s="17"/>
      <c r="M82" s="7"/>
    </row>
    <row r="83" spans="2:13" ht="19.5" customHeight="1" x14ac:dyDescent="0.25">
      <c r="B83" s="5" t="s">
        <v>147</v>
      </c>
      <c r="C83" s="6">
        <v>8595580501945</v>
      </c>
      <c r="D83" s="14" t="s">
        <v>148</v>
      </c>
      <c r="E83" s="38">
        <v>18.2532</v>
      </c>
      <c r="F83" s="39">
        <f>VLOOKUP(H83,Slevy!B:C,2,0)</f>
        <v>0.5</v>
      </c>
      <c r="G83" s="40">
        <f>ABS((E83*F83)-E83)</f>
        <v>9.1265999999999998</v>
      </c>
      <c r="H83" s="1" t="s">
        <v>12</v>
      </c>
      <c r="I83" s="1" t="s">
        <v>2377</v>
      </c>
      <c r="J83" s="11">
        <f>VLOOKUP(I83,'%Zdražení'!A:C,3,0)</f>
        <v>0.06</v>
      </c>
      <c r="K83" s="17"/>
      <c r="M83" s="7"/>
    </row>
    <row r="84" spans="2:13" ht="19.5" customHeight="1" x14ac:dyDescent="0.25">
      <c r="B84" s="5" t="s">
        <v>149</v>
      </c>
      <c r="C84" s="6">
        <v>8595580503024</v>
      </c>
      <c r="D84" s="14" t="s">
        <v>150</v>
      </c>
      <c r="E84" s="38">
        <v>21.115200000000002</v>
      </c>
      <c r="F84" s="39">
        <f>VLOOKUP(H84,Slevy!B:C,2,0)</f>
        <v>0.5</v>
      </c>
      <c r="G84" s="40">
        <f>ABS((E84*F84)-E84)</f>
        <v>10.557600000000001</v>
      </c>
      <c r="H84" s="1" t="s">
        <v>12</v>
      </c>
      <c r="I84" s="1" t="s">
        <v>2377</v>
      </c>
      <c r="J84" s="11">
        <f>VLOOKUP(I84,'%Zdražení'!A:C,3,0)</f>
        <v>0.06</v>
      </c>
      <c r="K84" s="17"/>
      <c r="M84" s="7"/>
    </row>
    <row r="85" spans="2:13" ht="19.5" customHeight="1" x14ac:dyDescent="0.25">
      <c r="B85" s="5" t="s">
        <v>151</v>
      </c>
      <c r="C85" s="6">
        <v>8595580503147</v>
      </c>
      <c r="D85" s="14" t="s">
        <v>152</v>
      </c>
      <c r="E85" s="38">
        <v>37.873799999999996</v>
      </c>
      <c r="F85" s="39">
        <f>VLOOKUP(H85,Slevy!B:C,2,0)</f>
        <v>0.5</v>
      </c>
      <c r="G85" s="40">
        <f>ABS((E85*F85)-E85)</f>
        <v>18.936899999999998</v>
      </c>
      <c r="H85" s="1" t="s">
        <v>12</v>
      </c>
      <c r="I85" s="1" t="s">
        <v>2377</v>
      </c>
      <c r="J85" s="11">
        <f>VLOOKUP(I85,'%Zdražení'!A:C,3,0)</f>
        <v>0.06</v>
      </c>
      <c r="K85" s="17"/>
      <c r="M85" s="7"/>
    </row>
    <row r="86" spans="2:13" ht="19.5" customHeight="1" x14ac:dyDescent="0.25">
      <c r="B86" s="4"/>
      <c r="C86" s="4"/>
      <c r="D86" s="44" t="s">
        <v>153</v>
      </c>
      <c r="E86" s="37"/>
      <c r="F86" s="37"/>
      <c r="G86" s="37"/>
      <c r="H86" s="4"/>
      <c r="I86" s="4"/>
      <c r="J86" s="4"/>
      <c r="K86" s="4"/>
    </row>
    <row r="87" spans="2:13" ht="19.5" customHeight="1" x14ac:dyDescent="0.25">
      <c r="B87" s="5" t="s">
        <v>154</v>
      </c>
      <c r="C87" s="6">
        <v>8595580500634</v>
      </c>
      <c r="D87" s="14" t="s">
        <v>155</v>
      </c>
      <c r="E87" s="38">
        <v>503.93280000000004</v>
      </c>
      <c r="F87" s="39">
        <f>VLOOKUP(H87,Slevy!B:C,2,0)</f>
        <v>0.5</v>
      </c>
      <c r="G87" s="40">
        <f>ABS((E87*F87)-E87)</f>
        <v>251.96640000000002</v>
      </c>
      <c r="H87" s="1" t="s">
        <v>12</v>
      </c>
      <c r="I87" s="1" t="s">
        <v>2379</v>
      </c>
      <c r="J87" s="11">
        <f>VLOOKUP(I87,'%Zdražení'!A:C,3,0)</f>
        <v>0.12</v>
      </c>
      <c r="K87" s="17"/>
      <c r="M87" s="7"/>
    </row>
    <row r="88" spans="2:13" ht="19.5" customHeight="1" x14ac:dyDescent="0.25">
      <c r="B88" s="5" t="s">
        <v>156</v>
      </c>
      <c r="C88" s="6">
        <v>8595580500641</v>
      </c>
      <c r="D88" s="14" t="s">
        <v>155</v>
      </c>
      <c r="E88" s="38">
        <v>503.93280000000004</v>
      </c>
      <c r="F88" s="39">
        <f>VLOOKUP(H88,Slevy!B:C,2,0)</f>
        <v>0.5</v>
      </c>
      <c r="G88" s="40">
        <f>ABS((E88*F88)-E88)</f>
        <v>251.96640000000002</v>
      </c>
      <c r="H88" s="1" t="s">
        <v>12</v>
      </c>
      <c r="I88" s="1" t="s">
        <v>2379</v>
      </c>
      <c r="J88" s="11">
        <f>VLOOKUP(I88,'%Zdražení'!A:C,3,0)</f>
        <v>0.12</v>
      </c>
      <c r="K88" s="17"/>
      <c r="M88" s="7"/>
    </row>
    <row r="89" spans="2:13" ht="19.5" customHeight="1" x14ac:dyDescent="0.25">
      <c r="B89" s="5" t="s">
        <v>157</v>
      </c>
      <c r="C89" s="6">
        <v>8595580552671</v>
      </c>
      <c r="D89" s="14" t="s">
        <v>158</v>
      </c>
      <c r="E89" s="38">
        <v>474.29760000000005</v>
      </c>
      <c r="F89" s="39">
        <f>VLOOKUP(H89,Slevy!B:C,2,0)</f>
        <v>0.5</v>
      </c>
      <c r="G89" s="40">
        <f>ABS((E89*F89)-E89)</f>
        <v>237.14880000000002</v>
      </c>
      <c r="H89" s="1" t="s">
        <v>12</v>
      </c>
      <c r="I89" s="1" t="s">
        <v>2379</v>
      </c>
      <c r="J89" s="11">
        <f>VLOOKUP(I89,'%Zdražení'!A:C,3,0)</f>
        <v>0.12</v>
      </c>
      <c r="K89" s="17"/>
      <c r="M89" s="7"/>
    </row>
    <row r="90" spans="2:13" ht="19.5" customHeight="1" x14ac:dyDescent="0.25">
      <c r="B90" s="5" t="s">
        <v>159</v>
      </c>
      <c r="C90" s="6">
        <v>8595580523008</v>
      </c>
      <c r="D90" s="14" t="s">
        <v>160</v>
      </c>
      <c r="E90" s="38">
        <v>652.16480000000001</v>
      </c>
      <c r="F90" s="39">
        <f>VLOOKUP(H90,Slevy!B:C,2,0)</f>
        <v>0.5</v>
      </c>
      <c r="G90" s="40">
        <f>ABS((E90*F90)-E90)</f>
        <v>326.08240000000001</v>
      </c>
      <c r="H90" s="1" t="s">
        <v>12</v>
      </c>
      <c r="I90" s="1" t="s">
        <v>2379</v>
      </c>
      <c r="J90" s="11">
        <f>VLOOKUP(I90,'%Zdražení'!A:C,3,0)</f>
        <v>0.12</v>
      </c>
      <c r="K90" s="17"/>
      <c r="L90" s="8" t="s">
        <v>161</v>
      </c>
      <c r="M90" s="7"/>
    </row>
    <row r="91" spans="2:13" ht="19.5" customHeight="1" x14ac:dyDescent="0.25">
      <c r="B91" s="5" t="s">
        <v>162</v>
      </c>
      <c r="C91" s="6">
        <v>8595580552688</v>
      </c>
      <c r="D91" s="14" t="s">
        <v>160</v>
      </c>
      <c r="E91" s="38">
        <v>652.16480000000001</v>
      </c>
      <c r="F91" s="39">
        <f>VLOOKUP(H91,Slevy!B:C,2,0)</f>
        <v>0.5</v>
      </c>
      <c r="G91" s="40">
        <f>ABS((E91*F91)-E91)</f>
        <v>326.08240000000001</v>
      </c>
      <c r="H91" s="1" t="s">
        <v>12</v>
      </c>
      <c r="I91" s="1" t="s">
        <v>2379</v>
      </c>
      <c r="J91" s="11">
        <f>VLOOKUP(I91,'%Zdražení'!A:C,3,0)</f>
        <v>0.12</v>
      </c>
      <c r="K91" s="17"/>
      <c r="M91" s="7"/>
    </row>
    <row r="92" spans="2:13" ht="19.5" customHeight="1" x14ac:dyDescent="0.25">
      <c r="B92" s="5" t="s">
        <v>164</v>
      </c>
      <c r="C92" s="6">
        <v>8595580552695</v>
      </c>
      <c r="D92" s="14" t="s">
        <v>163</v>
      </c>
      <c r="E92" s="38">
        <v>385.36959999999999</v>
      </c>
      <c r="F92" s="39">
        <f>VLOOKUP(H92,Slevy!B:C,2,0)</f>
        <v>0.5</v>
      </c>
      <c r="G92" s="40">
        <f>ABS((E92*F92)-E92)</f>
        <v>192.6848</v>
      </c>
      <c r="H92" s="1" t="s">
        <v>12</v>
      </c>
      <c r="I92" s="1" t="s">
        <v>2379</v>
      </c>
      <c r="J92" s="11">
        <f>VLOOKUP(I92,'%Zdražení'!A:C,3,0)</f>
        <v>0.12</v>
      </c>
      <c r="K92" s="17"/>
      <c r="M92" s="7"/>
    </row>
    <row r="93" spans="2:13" ht="19.5" customHeight="1" x14ac:dyDescent="0.25">
      <c r="B93" s="5" t="s">
        <v>165</v>
      </c>
      <c r="C93" s="6">
        <v>8595580546540</v>
      </c>
      <c r="D93" s="14" t="s">
        <v>166</v>
      </c>
      <c r="E93" s="38">
        <v>365.20960000000002</v>
      </c>
      <c r="F93" s="39">
        <f>VLOOKUP(H93,Slevy!B:C,2,0)</f>
        <v>0.5</v>
      </c>
      <c r="G93" s="40">
        <f>ABS((E93*F93)-E93)</f>
        <v>182.60480000000001</v>
      </c>
      <c r="H93" s="1" t="s">
        <v>12</v>
      </c>
      <c r="I93" s="1" t="s">
        <v>2379</v>
      </c>
      <c r="J93" s="11">
        <f>VLOOKUP(I93,'%Zdražení'!A:C,3,0)</f>
        <v>0.12</v>
      </c>
      <c r="K93" s="17"/>
      <c r="M93" s="7"/>
    </row>
    <row r="94" spans="2:13" ht="19.5" customHeight="1" x14ac:dyDescent="0.25">
      <c r="B94" s="5" t="s">
        <v>167</v>
      </c>
      <c r="C94" s="6">
        <v>8595580552701</v>
      </c>
      <c r="D94" s="14" t="s">
        <v>168</v>
      </c>
      <c r="E94" s="38">
        <v>533.57920000000013</v>
      </c>
      <c r="F94" s="39">
        <f>VLOOKUP(H94,Slevy!B:C,2,0)</f>
        <v>0.5</v>
      </c>
      <c r="G94" s="40">
        <f>ABS((E94*F94)-E94)</f>
        <v>266.78960000000006</v>
      </c>
      <c r="H94" s="1" t="s">
        <v>12</v>
      </c>
      <c r="I94" s="1" t="s">
        <v>2379</v>
      </c>
      <c r="J94" s="11">
        <f>VLOOKUP(I94,'%Zdražení'!A:C,3,0)</f>
        <v>0.12</v>
      </c>
      <c r="K94" s="17"/>
      <c r="M94" s="7"/>
    </row>
    <row r="95" spans="2:13" ht="19.5" customHeight="1" x14ac:dyDescent="0.25">
      <c r="B95" s="5" t="s">
        <v>169</v>
      </c>
      <c r="C95" s="6">
        <v>8595580500658</v>
      </c>
      <c r="D95" s="14" t="s">
        <v>168</v>
      </c>
      <c r="E95" s="38">
        <v>681.78880000000004</v>
      </c>
      <c r="F95" s="39">
        <f>VLOOKUP(H95,Slevy!B:C,2,0)</f>
        <v>0.5</v>
      </c>
      <c r="G95" s="40">
        <f>ABS((E95*F95)-E95)</f>
        <v>340.89440000000002</v>
      </c>
      <c r="H95" s="1" t="s">
        <v>12</v>
      </c>
      <c r="I95" s="1" t="s">
        <v>2379</v>
      </c>
      <c r="J95" s="11">
        <f>VLOOKUP(I95,'%Zdražení'!A:C,3,0)</f>
        <v>0.12</v>
      </c>
      <c r="K95" s="17"/>
      <c r="M95" s="7"/>
    </row>
    <row r="96" spans="2:13" ht="19.5" customHeight="1" x14ac:dyDescent="0.25">
      <c r="B96" s="5" t="s">
        <v>170</v>
      </c>
      <c r="C96" s="6">
        <v>8595580500672</v>
      </c>
      <c r="D96" s="14" t="s">
        <v>168</v>
      </c>
      <c r="E96" s="38">
        <v>681.78880000000004</v>
      </c>
      <c r="F96" s="39">
        <f>VLOOKUP(H96,Slevy!B:C,2,0)</f>
        <v>0.5</v>
      </c>
      <c r="G96" s="40">
        <f>ABS((E96*F96)-E96)</f>
        <v>340.89440000000002</v>
      </c>
      <c r="H96" s="1" t="s">
        <v>12</v>
      </c>
      <c r="I96" s="1" t="s">
        <v>2379</v>
      </c>
      <c r="J96" s="11">
        <f>VLOOKUP(I96,'%Zdražení'!A:C,3,0)</f>
        <v>0.12</v>
      </c>
      <c r="K96" s="17"/>
      <c r="M96" s="7"/>
    </row>
    <row r="97" spans="2:13" ht="19.5" customHeight="1" x14ac:dyDescent="0.25">
      <c r="B97" s="5" t="s">
        <v>171</v>
      </c>
      <c r="C97" s="6">
        <v>8595580556686</v>
      </c>
      <c r="D97" s="14" t="s">
        <v>168</v>
      </c>
      <c r="E97" s="38">
        <v>666.9824000000001</v>
      </c>
      <c r="F97" s="39">
        <f>VLOOKUP(H97,Slevy!B:C,2,0)</f>
        <v>0.5</v>
      </c>
      <c r="G97" s="40">
        <f>ABS((E97*F97)-E97)</f>
        <v>333.49120000000005</v>
      </c>
      <c r="H97" s="1" t="s">
        <v>12</v>
      </c>
      <c r="I97" s="1" t="s">
        <v>2379</v>
      </c>
      <c r="J97" s="11">
        <f>VLOOKUP(I97,'%Zdražení'!A:C,3,0)</f>
        <v>0.12</v>
      </c>
      <c r="K97" s="17"/>
      <c r="M97" s="7"/>
    </row>
    <row r="98" spans="2:13" ht="19.5" customHeight="1" x14ac:dyDescent="0.25">
      <c r="B98" s="5" t="s">
        <v>172</v>
      </c>
      <c r="C98" s="6">
        <v>8595580552718</v>
      </c>
      <c r="D98" s="14" t="s">
        <v>173</v>
      </c>
      <c r="E98" s="38">
        <v>726.27520000000015</v>
      </c>
      <c r="F98" s="39">
        <f>VLOOKUP(H98,Slevy!B:C,2,0)</f>
        <v>0.5</v>
      </c>
      <c r="G98" s="40">
        <f>ABS((E98*F98)-E98)</f>
        <v>363.13760000000008</v>
      </c>
      <c r="H98" s="1" t="s">
        <v>12</v>
      </c>
      <c r="I98" s="1" t="s">
        <v>2379</v>
      </c>
      <c r="J98" s="11">
        <f>VLOOKUP(I98,'%Zdražení'!A:C,3,0)</f>
        <v>0.12</v>
      </c>
      <c r="K98" s="17"/>
      <c r="M98" s="7"/>
    </row>
    <row r="99" spans="2:13" ht="19.5" customHeight="1" x14ac:dyDescent="0.25">
      <c r="B99" s="5" t="s">
        <v>174</v>
      </c>
      <c r="C99" s="6">
        <v>8594045937220</v>
      </c>
      <c r="D99" s="14" t="s">
        <v>175</v>
      </c>
      <c r="E99" s="38">
        <v>474.29760000000005</v>
      </c>
      <c r="F99" s="39">
        <f>VLOOKUP(H99,Slevy!B:C,2,0)</f>
        <v>0.5</v>
      </c>
      <c r="G99" s="40">
        <f>ABS((E99*F99)-E99)</f>
        <v>237.14880000000002</v>
      </c>
      <c r="H99" s="1" t="s">
        <v>12</v>
      </c>
      <c r="I99" s="1" t="s">
        <v>2379</v>
      </c>
      <c r="J99" s="11">
        <f>VLOOKUP(I99,'%Zdražení'!A:C,3,0)</f>
        <v>0.12</v>
      </c>
      <c r="K99" s="17"/>
      <c r="L99" s="8" t="s">
        <v>161</v>
      </c>
      <c r="M99" s="7"/>
    </row>
    <row r="100" spans="2:13" ht="19.5" customHeight="1" x14ac:dyDescent="0.25">
      <c r="B100" s="5" t="s">
        <v>176</v>
      </c>
      <c r="C100" s="6">
        <v>8595580552725</v>
      </c>
      <c r="D100" s="14" t="s">
        <v>175</v>
      </c>
      <c r="E100" s="38">
        <v>474.29760000000005</v>
      </c>
      <c r="F100" s="39">
        <f>VLOOKUP(H100,Slevy!B:C,2,0)</f>
        <v>0.5</v>
      </c>
      <c r="G100" s="40">
        <f>ABS((E100*F100)-E100)</f>
        <v>237.14880000000002</v>
      </c>
      <c r="H100" s="1" t="s">
        <v>12</v>
      </c>
      <c r="I100" s="1" t="s">
        <v>2379</v>
      </c>
      <c r="J100" s="11">
        <f>VLOOKUP(I100,'%Zdražení'!A:C,3,0)</f>
        <v>0.12</v>
      </c>
      <c r="K100" s="17"/>
      <c r="M100" s="7"/>
    </row>
    <row r="101" spans="2:13" ht="19.5" customHeight="1" x14ac:dyDescent="0.25">
      <c r="B101" s="5" t="s">
        <v>177</v>
      </c>
      <c r="C101" s="6">
        <v>8595580500689</v>
      </c>
      <c r="D101" s="14" t="s">
        <v>178</v>
      </c>
      <c r="E101" s="38">
        <v>622.51840000000016</v>
      </c>
      <c r="F101" s="39">
        <f>VLOOKUP(H101,Slevy!B:C,2,0)</f>
        <v>0.5</v>
      </c>
      <c r="G101" s="40">
        <f>ABS((E101*F101)-E101)</f>
        <v>311.25920000000008</v>
      </c>
      <c r="H101" s="1" t="s">
        <v>12</v>
      </c>
      <c r="I101" s="1" t="s">
        <v>2379</v>
      </c>
      <c r="J101" s="11">
        <f>VLOOKUP(I101,'%Zdražení'!A:C,3,0)</f>
        <v>0.12</v>
      </c>
      <c r="K101" s="17"/>
      <c r="L101" s="8" t="s">
        <v>161</v>
      </c>
      <c r="M101" s="7"/>
    </row>
    <row r="102" spans="2:13" ht="19.5" customHeight="1" x14ac:dyDescent="0.25">
      <c r="B102" s="5" t="s">
        <v>179</v>
      </c>
      <c r="C102" s="6">
        <v>8595580500689</v>
      </c>
      <c r="D102" s="14" t="s">
        <v>178</v>
      </c>
      <c r="E102" s="38">
        <v>622.51840000000016</v>
      </c>
      <c r="F102" s="39">
        <f>VLOOKUP(H102,Slevy!B:C,2,0)</f>
        <v>0.5</v>
      </c>
      <c r="G102" s="40">
        <f>ABS((E102*F102)-E102)</f>
        <v>311.25920000000008</v>
      </c>
      <c r="H102" s="1" t="s">
        <v>12</v>
      </c>
      <c r="I102" s="1" t="s">
        <v>2379</v>
      </c>
      <c r="J102" s="11">
        <f>VLOOKUP(I102,'%Zdražení'!A:C,3,0)</f>
        <v>0.12</v>
      </c>
      <c r="K102" s="17"/>
      <c r="L102" s="8" t="s">
        <v>68</v>
      </c>
      <c r="M102" s="8" t="s">
        <v>2438</v>
      </c>
    </row>
    <row r="103" spans="2:13" ht="19.5" customHeight="1" x14ac:dyDescent="0.25">
      <c r="B103" s="5" t="s">
        <v>180</v>
      </c>
      <c r="C103" s="6">
        <v>8595580551544</v>
      </c>
      <c r="D103" s="14" t="s">
        <v>155</v>
      </c>
      <c r="E103" s="38">
        <v>400.18720000000002</v>
      </c>
      <c r="F103" s="39">
        <f>VLOOKUP(H103,Slevy!B:C,2,0)</f>
        <v>0.5</v>
      </c>
      <c r="G103" s="40">
        <f>ABS((E103*F103)-E103)</f>
        <v>200.09360000000001</v>
      </c>
      <c r="H103" s="1" t="s">
        <v>12</v>
      </c>
      <c r="I103" s="1" t="s">
        <v>2379</v>
      </c>
      <c r="J103" s="11">
        <f>VLOOKUP(I103,'%Zdražení'!A:C,3,0)</f>
        <v>0.12</v>
      </c>
      <c r="K103" s="17"/>
      <c r="M103" s="7"/>
    </row>
    <row r="104" spans="2:13" ht="19.5" customHeight="1" x14ac:dyDescent="0.25">
      <c r="B104" s="5" t="s">
        <v>181</v>
      </c>
      <c r="C104" s="6">
        <v>8595580522735</v>
      </c>
      <c r="D104" s="14" t="s">
        <v>182</v>
      </c>
      <c r="E104" s="38">
        <v>963.42400000000009</v>
      </c>
      <c r="F104" s="39">
        <f>VLOOKUP(H104,Slevy!B:C,2,0)</f>
        <v>0.5</v>
      </c>
      <c r="G104" s="40">
        <f>ABS((E104*F104)-E104)</f>
        <v>481.71200000000005</v>
      </c>
      <c r="H104" s="1" t="s">
        <v>12</v>
      </c>
      <c r="I104" s="1" t="s">
        <v>2379</v>
      </c>
      <c r="J104" s="11">
        <f>VLOOKUP(I104,'%Zdražení'!A:C,3,0)</f>
        <v>0.12</v>
      </c>
      <c r="K104" s="17"/>
      <c r="M104" s="7"/>
    </row>
    <row r="105" spans="2:13" ht="19.5" customHeight="1" x14ac:dyDescent="0.25">
      <c r="B105" s="5" t="s">
        <v>184</v>
      </c>
      <c r="C105" s="6">
        <v>8595580552732</v>
      </c>
      <c r="D105" s="14" t="s">
        <v>183</v>
      </c>
      <c r="E105" s="38">
        <v>696.61760000000004</v>
      </c>
      <c r="F105" s="39">
        <f>VLOOKUP(H105,Slevy!B:C,2,0)</f>
        <v>0.5</v>
      </c>
      <c r="G105" s="40">
        <f>ABS((E105*F105)-E105)</f>
        <v>348.30880000000002</v>
      </c>
      <c r="H105" s="1" t="s">
        <v>12</v>
      </c>
      <c r="I105" s="1" t="s">
        <v>2379</v>
      </c>
      <c r="J105" s="11">
        <f>VLOOKUP(I105,'%Zdražení'!A:C,3,0)</f>
        <v>0.12</v>
      </c>
      <c r="K105" s="17"/>
      <c r="M105" s="7"/>
    </row>
    <row r="106" spans="2:13" ht="19.5" customHeight="1" x14ac:dyDescent="0.25">
      <c r="B106" s="5" t="s">
        <v>185</v>
      </c>
      <c r="C106" s="6">
        <v>8595580552749</v>
      </c>
      <c r="D106" s="14" t="s">
        <v>186</v>
      </c>
      <c r="E106" s="38">
        <v>518.77280000000007</v>
      </c>
      <c r="F106" s="39">
        <f>VLOOKUP(H106,Slevy!B:C,2,0)</f>
        <v>0.5</v>
      </c>
      <c r="G106" s="40">
        <f>ABS((E106*F106)-E106)</f>
        <v>259.38640000000004</v>
      </c>
      <c r="H106" s="1" t="s">
        <v>12</v>
      </c>
      <c r="I106" s="1" t="s">
        <v>2379</v>
      </c>
      <c r="J106" s="11">
        <f>VLOOKUP(I106,'%Zdražení'!A:C,3,0)</f>
        <v>0.12</v>
      </c>
      <c r="K106" s="17"/>
      <c r="M106" s="7"/>
    </row>
    <row r="107" spans="2:13" ht="19.5" customHeight="1" x14ac:dyDescent="0.25">
      <c r="B107" s="5" t="s">
        <v>187</v>
      </c>
      <c r="C107" s="6">
        <v>8595580518585</v>
      </c>
      <c r="D107" s="14" t="s">
        <v>188</v>
      </c>
      <c r="E107" s="38">
        <v>696.61760000000004</v>
      </c>
      <c r="F107" s="39">
        <f>VLOOKUP(H107,Slevy!B:C,2,0)</f>
        <v>0.5</v>
      </c>
      <c r="G107" s="40">
        <f>ABS((E107*F107)-E107)</f>
        <v>348.30880000000002</v>
      </c>
      <c r="H107" s="1" t="s">
        <v>12</v>
      </c>
      <c r="I107" s="1" t="s">
        <v>2379</v>
      </c>
      <c r="J107" s="11">
        <f>VLOOKUP(I107,'%Zdražení'!A:C,3,0)</f>
        <v>0.12</v>
      </c>
      <c r="K107" s="17"/>
      <c r="L107" s="8" t="s">
        <v>68</v>
      </c>
      <c r="M107" s="8" t="s">
        <v>2438</v>
      </c>
    </row>
    <row r="108" spans="2:13" ht="19.5" customHeight="1" x14ac:dyDescent="0.25">
      <c r="B108" s="5" t="s">
        <v>189</v>
      </c>
      <c r="C108" s="6">
        <v>8595580518585</v>
      </c>
      <c r="D108" s="14" t="s">
        <v>188</v>
      </c>
      <c r="E108" s="38">
        <v>696.61760000000004</v>
      </c>
      <c r="F108" s="39">
        <f>VLOOKUP(H108,Slevy!B:C,2,0)</f>
        <v>0.5</v>
      </c>
      <c r="G108" s="40">
        <f>ABS((E108*F108)-E108)</f>
        <v>348.30880000000002</v>
      </c>
      <c r="H108" s="1" t="s">
        <v>12</v>
      </c>
      <c r="I108" s="1" t="s">
        <v>2379</v>
      </c>
      <c r="J108" s="11">
        <f>VLOOKUP(I108,'%Zdražení'!A:C,3,0)</f>
        <v>0.12</v>
      </c>
      <c r="K108" s="17"/>
      <c r="M108" s="7"/>
    </row>
    <row r="109" spans="2:13" ht="19.5" customHeight="1" x14ac:dyDescent="0.25">
      <c r="B109" s="5" t="s">
        <v>190</v>
      </c>
      <c r="C109" s="6">
        <v>8595580547714</v>
      </c>
      <c r="D109" s="14" t="s">
        <v>191</v>
      </c>
      <c r="E109" s="38">
        <v>265.49600000000004</v>
      </c>
      <c r="F109" s="39">
        <f>VLOOKUP(H109,Slevy!B:C,2,0)</f>
        <v>0.5</v>
      </c>
      <c r="G109" s="40">
        <f>ABS((E109*F109)-E109)</f>
        <v>132.74800000000002</v>
      </c>
      <c r="H109" s="1" t="s">
        <v>12</v>
      </c>
      <c r="I109" s="1" t="s">
        <v>2379</v>
      </c>
      <c r="J109" s="11">
        <f>VLOOKUP(I109,'%Zdražení'!A:C,3,0)</f>
        <v>0.12</v>
      </c>
      <c r="K109" s="17"/>
      <c r="M109" s="7"/>
    </row>
    <row r="110" spans="2:13" ht="19.5" customHeight="1" x14ac:dyDescent="0.25">
      <c r="B110" s="5" t="s">
        <v>192</v>
      </c>
      <c r="C110" s="6">
        <v>8595580547721</v>
      </c>
      <c r="D110" s="14" t="s">
        <v>193</v>
      </c>
      <c r="E110" s="38">
        <v>336.01120000000003</v>
      </c>
      <c r="F110" s="39">
        <f>VLOOKUP(H110,Slevy!B:C,2,0)</f>
        <v>0.5</v>
      </c>
      <c r="G110" s="40">
        <f>ABS((E110*F110)-E110)</f>
        <v>168.00560000000002</v>
      </c>
      <c r="H110" s="1" t="s">
        <v>12</v>
      </c>
      <c r="I110" s="1" t="s">
        <v>2379</v>
      </c>
      <c r="J110" s="11">
        <f>VLOOKUP(I110,'%Zdražení'!A:C,3,0)</f>
        <v>0.12</v>
      </c>
      <c r="K110" s="17"/>
      <c r="M110" s="7"/>
    </row>
    <row r="111" spans="2:13" ht="19.5" customHeight="1" x14ac:dyDescent="0.25">
      <c r="B111" s="3"/>
      <c r="C111" s="3"/>
      <c r="D111" s="43" t="s">
        <v>194</v>
      </c>
      <c r="E111" s="36"/>
      <c r="F111" s="36"/>
      <c r="G111" s="36"/>
      <c r="H111" s="3"/>
      <c r="I111" s="3"/>
      <c r="J111" s="3"/>
      <c r="K111" s="3"/>
    </row>
    <row r="112" spans="2:13" ht="19.5" customHeight="1" x14ac:dyDescent="0.25">
      <c r="B112" s="4"/>
      <c r="C112" s="4"/>
      <c r="D112" s="44" t="s">
        <v>195</v>
      </c>
      <c r="E112" s="37"/>
      <c r="F112" s="37"/>
      <c r="G112" s="37"/>
      <c r="H112" s="4"/>
      <c r="I112" s="4"/>
      <c r="J112" s="4"/>
      <c r="K112" s="4"/>
    </row>
    <row r="113" spans="2:13" ht="19.5" customHeight="1" x14ac:dyDescent="0.25">
      <c r="B113" s="5" t="s">
        <v>196</v>
      </c>
      <c r="C113" s="6">
        <v>8595580562618</v>
      </c>
      <c r="D113" s="14" t="s">
        <v>197</v>
      </c>
      <c r="E113" s="38">
        <v>215.60759999999999</v>
      </c>
      <c r="F113" s="39">
        <f>VLOOKUP(H113,Slevy!B:C,2,0)</f>
        <v>0.5</v>
      </c>
      <c r="G113" s="40">
        <f>ABS((E113*F113)-E113)</f>
        <v>107.8038</v>
      </c>
      <c r="H113" s="1" t="s">
        <v>12</v>
      </c>
      <c r="I113" s="1" t="s">
        <v>2380</v>
      </c>
      <c r="J113" s="11">
        <f>VLOOKUP(I113,'%Zdražení'!A:C,3,0)</f>
        <v>0.17</v>
      </c>
      <c r="K113" s="17"/>
      <c r="M113" s="7"/>
    </row>
    <row r="114" spans="2:13" ht="19.5" customHeight="1" x14ac:dyDescent="0.25">
      <c r="B114" s="5" t="s">
        <v>198</v>
      </c>
      <c r="C114" s="6">
        <v>8595580562625</v>
      </c>
      <c r="D114" s="14" t="s">
        <v>199</v>
      </c>
      <c r="E114" s="38">
        <v>272.02499999999998</v>
      </c>
      <c r="F114" s="39">
        <f>VLOOKUP(H114,Slevy!B:C,2,0)</f>
        <v>0.5</v>
      </c>
      <c r="G114" s="40">
        <f>ABS((E114*F114)-E114)</f>
        <v>136.01249999999999</v>
      </c>
      <c r="H114" s="1" t="s">
        <v>12</v>
      </c>
      <c r="I114" s="1" t="s">
        <v>2380</v>
      </c>
      <c r="J114" s="11">
        <f>VLOOKUP(I114,'%Zdražení'!A:C,3,0)</f>
        <v>0.17</v>
      </c>
      <c r="K114" s="17"/>
      <c r="M114" s="7"/>
    </row>
    <row r="115" spans="2:13" ht="19.5" customHeight="1" x14ac:dyDescent="0.25">
      <c r="B115" s="5" t="s">
        <v>200</v>
      </c>
      <c r="C115" s="6">
        <v>8595580562632</v>
      </c>
      <c r="D115" s="14" t="s">
        <v>201</v>
      </c>
      <c r="E115" s="38">
        <v>303.60329999999999</v>
      </c>
      <c r="F115" s="39">
        <f>VLOOKUP(H115,Slevy!B:C,2,0)</f>
        <v>0.5</v>
      </c>
      <c r="G115" s="40">
        <f>ABS((E115*F115)-E115)</f>
        <v>151.80165</v>
      </c>
      <c r="H115" s="1" t="s">
        <v>12</v>
      </c>
      <c r="I115" s="1" t="s">
        <v>2380</v>
      </c>
      <c r="J115" s="11">
        <f>VLOOKUP(I115,'%Zdražení'!A:C,3,0)</f>
        <v>0.17</v>
      </c>
      <c r="K115" s="17"/>
      <c r="M115" s="7"/>
    </row>
    <row r="116" spans="2:13" ht="19.5" customHeight="1" x14ac:dyDescent="0.25">
      <c r="B116" s="5" t="s">
        <v>202</v>
      </c>
      <c r="C116" s="6">
        <v>8595580562649</v>
      </c>
      <c r="D116" s="14" t="s">
        <v>203</v>
      </c>
      <c r="E116" s="38">
        <v>266.57279999999997</v>
      </c>
      <c r="F116" s="39">
        <f>VLOOKUP(H116,Slevy!B:C,2,0)</f>
        <v>0.5</v>
      </c>
      <c r="G116" s="40">
        <f>ABS((E116*F116)-E116)</f>
        <v>133.28639999999999</v>
      </c>
      <c r="H116" s="1" t="s">
        <v>12</v>
      </c>
      <c r="I116" s="1" t="s">
        <v>2380</v>
      </c>
      <c r="J116" s="11">
        <f>VLOOKUP(I116,'%Zdražení'!A:C,3,0)</f>
        <v>0.17</v>
      </c>
      <c r="K116" s="17"/>
      <c r="M116" s="7"/>
    </row>
    <row r="117" spans="2:13" ht="19.5" customHeight="1" x14ac:dyDescent="0.25">
      <c r="B117" s="5" t="s">
        <v>204</v>
      </c>
      <c r="C117" s="6">
        <v>8595580566326</v>
      </c>
      <c r="D117" s="14" t="s">
        <v>205</v>
      </c>
      <c r="E117" s="38">
        <v>267.18119999999999</v>
      </c>
      <c r="F117" s="39">
        <f>VLOOKUP(H117,Slevy!B:C,2,0)</f>
        <v>0.5</v>
      </c>
      <c r="G117" s="40">
        <f>ABS((E117*F117)-E117)</f>
        <v>133.59059999999999</v>
      </c>
      <c r="H117" s="1" t="s">
        <v>12</v>
      </c>
      <c r="I117" s="1" t="s">
        <v>2380</v>
      </c>
      <c r="J117" s="11">
        <f>VLOOKUP(I117,'%Zdražení'!A:C,3,0)</f>
        <v>0.17</v>
      </c>
      <c r="K117" s="17"/>
      <c r="M117" s="7"/>
    </row>
    <row r="118" spans="2:13" ht="19.5" customHeight="1" x14ac:dyDescent="0.25">
      <c r="B118" s="5" t="s">
        <v>206</v>
      </c>
      <c r="C118" s="6">
        <v>8595580562656</v>
      </c>
      <c r="D118" s="14" t="s">
        <v>207</v>
      </c>
      <c r="E118" s="38">
        <v>382.39109999999994</v>
      </c>
      <c r="F118" s="39">
        <f>VLOOKUP(H118,Slevy!B:C,2,0)</f>
        <v>0.5</v>
      </c>
      <c r="G118" s="40">
        <f>ABS((E118*F118)-E118)</f>
        <v>191.19554999999997</v>
      </c>
      <c r="H118" s="1" t="s">
        <v>12</v>
      </c>
      <c r="I118" s="1" t="s">
        <v>2380</v>
      </c>
      <c r="J118" s="11">
        <f>VLOOKUP(I118,'%Zdražení'!A:C,3,0)</f>
        <v>0.17</v>
      </c>
      <c r="K118" s="17"/>
      <c r="M118" s="7"/>
    </row>
    <row r="119" spans="2:13" ht="19.5" customHeight="1" x14ac:dyDescent="0.25">
      <c r="B119" s="5" t="s">
        <v>208</v>
      </c>
      <c r="C119" s="6">
        <v>8595580562663</v>
      </c>
      <c r="D119" s="14" t="s">
        <v>209</v>
      </c>
      <c r="E119" s="38">
        <v>170.31689999999998</v>
      </c>
      <c r="F119" s="39">
        <f>VLOOKUP(H119,Slevy!B:C,2,0)</f>
        <v>0.5</v>
      </c>
      <c r="G119" s="40">
        <f>ABS((E119*F119)-E119)</f>
        <v>85.158449999999988</v>
      </c>
      <c r="H119" s="1" t="s">
        <v>12</v>
      </c>
      <c r="I119" s="1" t="s">
        <v>2380</v>
      </c>
      <c r="J119" s="11">
        <f>VLOOKUP(I119,'%Zdražení'!A:C,3,0)</f>
        <v>0.17</v>
      </c>
      <c r="K119" s="17"/>
      <c r="M119" s="7"/>
    </row>
    <row r="120" spans="2:13" ht="19.5" customHeight="1" x14ac:dyDescent="0.25">
      <c r="B120" s="5" t="s">
        <v>210</v>
      </c>
      <c r="C120" s="6">
        <v>8595580562670</v>
      </c>
      <c r="D120" s="14" t="s">
        <v>211</v>
      </c>
      <c r="E120" s="38">
        <v>201.29849999999999</v>
      </c>
      <c r="F120" s="39">
        <f>VLOOKUP(H120,Slevy!B:C,2,0)</f>
        <v>0.5</v>
      </c>
      <c r="G120" s="40">
        <f>ABS((E120*F120)-E120)</f>
        <v>100.64924999999999</v>
      </c>
      <c r="H120" s="1" t="s">
        <v>12</v>
      </c>
      <c r="I120" s="1" t="s">
        <v>2380</v>
      </c>
      <c r="J120" s="11">
        <f>VLOOKUP(I120,'%Zdražení'!A:C,3,0)</f>
        <v>0.17</v>
      </c>
      <c r="K120" s="17"/>
      <c r="M120" s="7"/>
    </row>
    <row r="121" spans="2:13" ht="19.5" customHeight="1" x14ac:dyDescent="0.25">
      <c r="B121" s="5" t="s">
        <v>212</v>
      </c>
      <c r="C121" s="6">
        <v>8595580562687</v>
      </c>
      <c r="D121" s="14" t="s">
        <v>213</v>
      </c>
      <c r="E121" s="38">
        <v>232.26839999999999</v>
      </c>
      <c r="F121" s="39">
        <f>VLOOKUP(H121,Slevy!B:C,2,0)</f>
        <v>0.5</v>
      </c>
      <c r="G121" s="40">
        <f>ABS((E121*F121)-E121)</f>
        <v>116.13419999999999</v>
      </c>
      <c r="H121" s="1" t="s">
        <v>12</v>
      </c>
      <c r="I121" s="1" t="s">
        <v>2380</v>
      </c>
      <c r="J121" s="11">
        <f>VLOOKUP(I121,'%Zdražení'!A:C,3,0)</f>
        <v>0.17</v>
      </c>
      <c r="K121" s="17"/>
      <c r="M121" s="7"/>
    </row>
    <row r="122" spans="2:13" ht="19.5" customHeight="1" x14ac:dyDescent="0.25">
      <c r="B122" s="5" t="s">
        <v>214</v>
      </c>
      <c r="C122" s="6">
        <v>8595580562694</v>
      </c>
      <c r="D122" s="14" t="s">
        <v>215</v>
      </c>
      <c r="E122" s="38">
        <v>774.16559999999993</v>
      </c>
      <c r="F122" s="39">
        <f>VLOOKUP(H122,Slevy!B:C,2,0)</f>
        <v>0.5</v>
      </c>
      <c r="G122" s="40">
        <f>ABS((E122*F122)-E122)</f>
        <v>387.08279999999996</v>
      </c>
      <c r="H122" s="1" t="s">
        <v>12</v>
      </c>
      <c r="I122" s="1" t="s">
        <v>2380</v>
      </c>
      <c r="J122" s="11">
        <f>VLOOKUP(I122,'%Zdražení'!A:C,3,0)</f>
        <v>0.17</v>
      </c>
      <c r="K122" s="17"/>
      <c r="M122" s="7"/>
    </row>
    <row r="123" spans="2:13" ht="19.5" customHeight="1" x14ac:dyDescent="0.25">
      <c r="B123" s="5" t="s">
        <v>216</v>
      </c>
      <c r="C123" s="6">
        <v>8595580566319</v>
      </c>
      <c r="D123" s="14" t="s">
        <v>217</v>
      </c>
      <c r="E123" s="38">
        <v>209.03219999999999</v>
      </c>
      <c r="F123" s="39">
        <f>VLOOKUP(H123,Slevy!B:C,2,0)</f>
        <v>0.5</v>
      </c>
      <c r="G123" s="40">
        <f>ABS((E123*F123)-E123)</f>
        <v>104.51609999999999</v>
      </c>
      <c r="H123" s="1" t="s">
        <v>12</v>
      </c>
      <c r="I123" s="1" t="s">
        <v>2380</v>
      </c>
      <c r="J123" s="11">
        <f>VLOOKUP(I123,'%Zdražení'!A:C,3,0)</f>
        <v>0.17</v>
      </c>
      <c r="K123" s="17"/>
      <c r="M123" s="7"/>
    </row>
    <row r="124" spans="2:13" ht="19.5" customHeight="1" x14ac:dyDescent="0.25">
      <c r="B124" s="5" t="s">
        <v>218</v>
      </c>
      <c r="C124" s="6">
        <v>8595580562700</v>
      </c>
      <c r="D124" s="14" t="s">
        <v>219</v>
      </c>
      <c r="E124" s="38">
        <v>328.10309999999998</v>
      </c>
      <c r="F124" s="39">
        <f>VLOOKUP(H124,Slevy!B:C,2,0)</f>
        <v>0.5</v>
      </c>
      <c r="G124" s="40">
        <f>ABS((E124*F124)-E124)</f>
        <v>164.05154999999999</v>
      </c>
      <c r="H124" s="1" t="s">
        <v>12</v>
      </c>
      <c r="I124" s="1" t="s">
        <v>2380</v>
      </c>
      <c r="J124" s="11">
        <f>VLOOKUP(I124,'%Zdražení'!A:C,3,0)</f>
        <v>0.17</v>
      </c>
      <c r="K124" s="17"/>
      <c r="M124" s="7"/>
    </row>
    <row r="125" spans="2:13" ht="19.5" customHeight="1" x14ac:dyDescent="0.25">
      <c r="B125" s="5" t="s">
        <v>220</v>
      </c>
      <c r="C125" s="6">
        <v>8595580558604</v>
      </c>
      <c r="D125" s="14" t="s">
        <v>209</v>
      </c>
      <c r="E125" s="38">
        <v>170.31689999999998</v>
      </c>
      <c r="F125" s="39">
        <f>VLOOKUP(H125,Slevy!B:C,2,0)</f>
        <v>0.5</v>
      </c>
      <c r="G125" s="40">
        <f>ABS((E125*F125)-E125)</f>
        <v>85.158449999999988</v>
      </c>
      <c r="H125" s="1" t="s">
        <v>12</v>
      </c>
      <c r="I125" s="1" t="s">
        <v>2380</v>
      </c>
      <c r="J125" s="11">
        <f>VLOOKUP(I125,'%Zdražení'!A:C,3,0)</f>
        <v>0.17</v>
      </c>
      <c r="K125" s="17"/>
      <c r="M125" s="7"/>
    </row>
    <row r="126" spans="2:13" ht="19.5" customHeight="1" x14ac:dyDescent="0.25">
      <c r="B126" s="5" t="s">
        <v>221</v>
      </c>
      <c r="C126" s="6">
        <v>8595580558611</v>
      </c>
      <c r="D126" s="14" t="s">
        <v>211</v>
      </c>
      <c r="E126" s="38">
        <v>201.29849999999999</v>
      </c>
      <c r="F126" s="39">
        <f>VLOOKUP(H126,Slevy!B:C,2,0)</f>
        <v>0.5</v>
      </c>
      <c r="G126" s="40">
        <f>ABS((E126*F126)-E126)</f>
        <v>100.64924999999999</v>
      </c>
      <c r="H126" s="1" t="s">
        <v>12</v>
      </c>
      <c r="I126" s="1" t="s">
        <v>2380</v>
      </c>
      <c r="J126" s="11">
        <f>VLOOKUP(I126,'%Zdražení'!A:C,3,0)</f>
        <v>0.17</v>
      </c>
      <c r="K126" s="17"/>
      <c r="M126" s="7"/>
    </row>
    <row r="127" spans="2:13" ht="19.5" customHeight="1" x14ac:dyDescent="0.25">
      <c r="B127" s="5" t="s">
        <v>222</v>
      </c>
      <c r="C127" s="6">
        <v>8595580558628</v>
      </c>
      <c r="D127" s="14" t="s">
        <v>213</v>
      </c>
      <c r="E127" s="38">
        <v>232.26839999999999</v>
      </c>
      <c r="F127" s="39">
        <f>VLOOKUP(H127,Slevy!B:C,2,0)</f>
        <v>0.5</v>
      </c>
      <c r="G127" s="40">
        <f>ABS((E127*F127)-E127)</f>
        <v>116.13419999999999</v>
      </c>
      <c r="H127" s="1" t="s">
        <v>12</v>
      </c>
      <c r="I127" s="1" t="s">
        <v>2380</v>
      </c>
      <c r="J127" s="11">
        <f>VLOOKUP(I127,'%Zdražení'!A:C,3,0)</f>
        <v>0.17</v>
      </c>
      <c r="K127" s="17"/>
      <c r="M127" s="7"/>
    </row>
    <row r="128" spans="2:13" ht="19.5" customHeight="1" x14ac:dyDescent="0.25">
      <c r="B128" s="5" t="s">
        <v>223</v>
      </c>
      <c r="C128" s="6">
        <v>8595580558635</v>
      </c>
      <c r="D128" s="14" t="s">
        <v>215</v>
      </c>
      <c r="E128" s="38">
        <v>774.16559999999993</v>
      </c>
      <c r="F128" s="39">
        <f>VLOOKUP(H128,Slevy!B:C,2,0)</f>
        <v>0.5</v>
      </c>
      <c r="G128" s="40">
        <f>ABS((E128*F128)-E128)</f>
        <v>387.08279999999996</v>
      </c>
      <c r="H128" s="1" t="s">
        <v>12</v>
      </c>
      <c r="I128" s="1" t="s">
        <v>2380</v>
      </c>
      <c r="J128" s="11">
        <f>VLOOKUP(I128,'%Zdražení'!A:C,3,0)</f>
        <v>0.17</v>
      </c>
      <c r="K128" s="17"/>
      <c r="M128" s="7"/>
    </row>
    <row r="129" spans="2:13" ht="19.5" customHeight="1" x14ac:dyDescent="0.25">
      <c r="B129" s="5" t="s">
        <v>224</v>
      </c>
      <c r="C129" s="6">
        <v>8595580566302</v>
      </c>
      <c r="D129" s="14" t="s">
        <v>217</v>
      </c>
      <c r="E129" s="38">
        <v>209.03219999999999</v>
      </c>
      <c r="F129" s="39">
        <f>VLOOKUP(H129,Slevy!B:C,2,0)</f>
        <v>0.5</v>
      </c>
      <c r="G129" s="40">
        <f>ABS((E129*F129)-E129)</f>
        <v>104.51609999999999</v>
      </c>
      <c r="H129" s="1" t="s">
        <v>12</v>
      </c>
      <c r="I129" s="1" t="s">
        <v>2380</v>
      </c>
      <c r="J129" s="11">
        <f>VLOOKUP(I129,'%Zdražení'!A:C,3,0)</f>
        <v>0.17</v>
      </c>
      <c r="K129" s="17"/>
      <c r="M129" s="7"/>
    </row>
    <row r="130" spans="2:13" ht="19.5" customHeight="1" x14ac:dyDescent="0.25">
      <c r="B130" s="5" t="s">
        <v>225</v>
      </c>
      <c r="C130" s="6">
        <v>8595580558642</v>
      </c>
      <c r="D130" s="14" t="s">
        <v>219</v>
      </c>
      <c r="E130" s="38">
        <v>328.10309999999998</v>
      </c>
      <c r="F130" s="39">
        <f>VLOOKUP(H130,Slevy!B:C,2,0)</f>
        <v>0.5</v>
      </c>
      <c r="G130" s="40">
        <f>ABS((E130*F130)-E130)</f>
        <v>164.05154999999999</v>
      </c>
      <c r="H130" s="1" t="s">
        <v>12</v>
      </c>
      <c r="I130" s="1" t="s">
        <v>2380</v>
      </c>
      <c r="J130" s="11">
        <f>VLOOKUP(I130,'%Zdražení'!A:C,3,0)</f>
        <v>0.17</v>
      </c>
      <c r="K130" s="17"/>
      <c r="M130" s="7"/>
    </row>
    <row r="131" spans="2:13" ht="19.5" customHeight="1" x14ac:dyDescent="0.25">
      <c r="B131" s="4"/>
      <c r="C131" s="4"/>
      <c r="D131" s="44" t="s">
        <v>226</v>
      </c>
      <c r="E131" s="37"/>
      <c r="F131" s="37"/>
      <c r="G131" s="37"/>
      <c r="H131" s="4"/>
      <c r="I131" s="4"/>
      <c r="J131" s="4"/>
      <c r="K131" s="4"/>
    </row>
    <row r="132" spans="2:13" ht="19.5" customHeight="1" x14ac:dyDescent="0.25">
      <c r="B132" s="5" t="s">
        <v>227</v>
      </c>
      <c r="C132" s="6">
        <v>8594045936193</v>
      </c>
      <c r="D132" s="14" t="s">
        <v>228</v>
      </c>
      <c r="E132" s="38">
        <v>128.06819999999999</v>
      </c>
      <c r="F132" s="39">
        <f>VLOOKUP(H132,Slevy!B:C,2,0)</f>
        <v>0.5</v>
      </c>
      <c r="G132" s="40">
        <f>ABS((E132*F132)-E132)</f>
        <v>64.034099999999995</v>
      </c>
      <c r="H132" s="1" t="s">
        <v>12</v>
      </c>
      <c r="I132" s="1" t="s">
        <v>2380</v>
      </c>
      <c r="J132" s="11">
        <f>VLOOKUP(I132,'%Zdražení'!A:C,3,0)</f>
        <v>0.17</v>
      </c>
      <c r="K132" s="17"/>
      <c r="M132" s="7"/>
    </row>
    <row r="133" spans="2:13" ht="19.5" customHeight="1" x14ac:dyDescent="0.25">
      <c r="B133" s="5" t="s">
        <v>229</v>
      </c>
      <c r="C133" s="6">
        <v>8594045936209</v>
      </c>
      <c r="D133" s="14" t="s">
        <v>230</v>
      </c>
      <c r="E133" s="38">
        <v>154.8261</v>
      </c>
      <c r="F133" s="39">
        <f>VLOOKUP(H133,Slevy!B:C,2,0)</f>
        <v>0.5</v>
      </c>
      <c r="G133" s="40">
        <f>ABS((E133*F133)-E133)</f>
        <v>77.413049999999998</v>
      </c>
      <c r="H133" s="1" t="s">
        <v>12</v>
      </c>
      <c r="I133" s="1" t="s">
        <v>2380</v>
      </c>
      <c r="J133" s="11">
        <f>VLOOKUP(I133,'%Zdražení'!A:C,3,0)</f>
        <v>0.17</v>
      </c>
      <c r="K133" s="17"/>
      <c r="M133" s="7"/>
    </row>
    <row r="134" spans="2:13" ht="19.5" customHeight="1" x14ac:dyDescent="0.25">
      <c r="B134" s="5" t="s">
        <v>231</v>
      </c>
      <c r="C134" s="6">
        <v>8594045936216</v>
      </c>
      <c r="D134" s="14" t="s">
        <v>232</v>
      </c>
      <c r="E134" s="38">
        <v>170.31689999999998</v>
      </c>
      <c r="F134" s="39">
        <f>VLOOKUP(H134,Slevy!B:C,2,0)</f>
        <v>0.5</v>
      </c>
      <c r="G134" s="40">
        <f>ABS((E134*F134)-E134)</f>
        <v>85.158449999999988</v>
      </c>
      <c r="H134" s="1" t="s">
        <v>12</v>
      </c>
      <c r="I134" s="1" t="s">
        <v>2380</v>
      </c>
      <c r="J134" s="11">
        <f>VLOOKUP(I134,'%Zdražení'!A:C,3,0)</f>
        <v>0.17</v>
      </c>
      <c r="K134" s="17"/>
      <c r="M134" s="7"/>
    </row>
    <row r="135" spans="2:13" ht="19.5" customHeight="1" x14ac:dyDescent="0.25">
      <c r="B135" s="5" t="s">
        <v>233</v>
      </c>
      <c r="C135" s="6">
        <v>8594045936223</v>
      </c>
      <c r="D135" s="14" t="s">
        <v>234</v>
      </c>
      <c r="E135" s="38">
        <v>201.29849999999999</v>
      </c>
      <c r="F135" s="39">
        <f>VLOOKUP(H135,Slevy!B:C,2,0)</f>
        <v>0.5</v>
      </c>
      <c r="G135" s="40">
        <f>ABS((E135*F135)-E135)</f>
        <v>100.64924999999999</v>
      </c>
      <c r="H135" s="1" t="s">
        <v>12</v>
      </c>
      <c r="I135" s="1" t="s">
        <v>2380</v>
      </c>
      <c r="J135" s="11">
        <f>VLOOKUP(I135,'%Zdražení'!A:C,3,0)</f>
        <v>0.17</v>
      </c>
      <c r="K135" s="17"/>
      <c r="M135" s="7"/>
    </row>
    <row r="136" spans="2:13" ht="19.5" customHeight="1" x14ac:dyDescent="0.25">
      <c r="B136" s="5" t="s">
        <v>235</v>
      </c>
      <c r="C136" s="6">
        <v>8595580501525</v>
      </c>
      <c r="D136" s="14" t="s">
        <v>236</v>
      </c>
      <c r="E136" s="38">
        <v>696.75839999999994</v>
      </c>
      <c r="F136" s="39">
        <f>VLOOKUP(H136,Slevy!B:C,2,0)</f>
        <v>0.5</v>
      </c>
      <c r="G136" s="40">
        <f>ABS((E136*F136)-E136)</f>
        <v>348.37919999999997</v>
      </c>
      <c r="H136" s="1" t="s">
        <v>12</v>
      </c>
      <c r="I136" s="1" t="s">
        <v>2380</v>
      </c>
      <c r="J136" s="11">
        <f>VLOOKUP(I136,'%Zdražení'!A:C,3,0)</f>
        <v>0.17</v>
      </c>
      <c r="K136" s="17"/>
      <c r="M136" s="7"/>
    </row>
    <row r="137" spans="2:13" ht="19.5" customHeight="1" x14ac:dyDescent="0.25">
      <c r="B137" s="5" t="s">
        <v>237</v>
      </c>
      <c r="C137" s="6">
        <v>8594045938234</v>
      </c>
      <c r="D137" s="14" t="s">
        <v>228</v>
      </c>
      <c r="E137" s="38">
        <v>154.8261</v>
      </c>
      <c r="F137" s="39">
        <f>VLOOKUP(H137,Slevy!B:C,2,0)</f>
        <v>0.5</v>
      </c>
      <c r="G137" s="40">
        <f>ABS((E137*F137)-E137)</f>
        <v>77.413049999999998</v>
      </c>
      <c r="H137" s="1" t="s">
        <v>12</v>
      </c>
      <c r="I137" s="1" t="s">
        <v>2380</v>
      </c>
      <c r="J137" s="11">
        <f>VLOOKUP(I137,'%Zdražení'!A:C,3,0)</f>
        <v>0.17</v>
      </c>
      <c r="K137" s="17"/>
      <c r="M137" s="7"/>
    </row>
    <row r="138" spans="2:13" ht="19.5" customHeight="1" x14ac:dyDescent="0.25">
      <c r="B138" s="5" t="s">
        <v>238</v>
      </c>
      <c r="C138" s="6">
        <v>8594045938241</v>
      </c>
      <c r="D138" s="14" t="s">
        <v>230</v>
      </c>
      <c r="E138" s="38">
        <v>201.29849999999999</v>
      </c>
      <c r="F138" s="39">
        <f>VLOOKUP(H138,Slevy!B:C,2,0)</f>
        <v>0.5</v>
      </c>
      <c r="G138" s="40">
        <f>ABS((E138*F138)-E138)</f>
        <v>100.64924999999999</v>
      </c>
      <c r="H138" s="1" t="s">
        <v>12</v>
      </c>
      <c r="I138" s="1" t="s">
        <v>2380</v>
      </c>
      <c r="J138" s="11">
        <f>VLOOKUP(I138,'%Zdražení'!A:C,3,0)</f>
        <v>0.17</v>
      </c>
      <c r="K138" s="17"/>
      <c r="M138" s="7"/>
    </row>
    <row r="139" spans="2:13" ht="19.5" customHeight="1" x14ac:dyDescent="0.25">
      <c r="B139" s="5" t="s">
        <v>239</v>
      </c>
      <c r="C139" s="6">
        <v>8594045938258</v>
      </c>
      <c r="D139" s="14" t="s">
        <v>232</v>
      </c>
      <c r="E139" s="38">
        <v>201.29849999999999</v>
      </c>
      <c r="F139" s="39">
        <f>VLOOKUP(H139,Slevy!B:C,2,0)</f>
        <v>0.5</v>
      </c>
      <c r="G139" s="40">
        <f>ABS((E139*F139)-E139)</f>
        <v>100.64924999999999</v>
      </c>
      <c r="H139" s="1" t="s">
        <v>12</v>
      </c>
      <c r="I139" s="1" t="s">
        <v>2380</v>
      </c>
      <c r="J139" s="11">
        <f>VLOOKUP(I139,'%Zdražení'!A:C,3,0)</f>
        <v>0.17</v>
      </c>
      <c r="K139" s="17"/>
      <c r="M139" s="7"/>
    </row>
    <row r="140" spans="2:13" ht="19.5" customHeight="1" x14ac:dyDescent="0.25">
      <c r="B140" s="5" t="s">
        <v>240</v>
      </c>
      <c r="C140" s="6">
        <v>8595580501686</v>
      </c>
      <c r="D140" s="14" t="s">
        <v>241</v>
      </c>
      <c r="E140" s="38">
        <v>328.10309999999998</v>
      </c>
      <c r="F140" s="39">
        <f>VLOOKUP(H140,Slevy!B:C,2,0)</f>
        <v>0.5</v>
      </c>
      <c r="G140" s="40">
        <f>ABS((E140*F140)-E140)</f>
        <v>164.05154999999999</v>
      </c>
      <c r="H140" s="1" t="s">
        <v>12</v>
      </c>
      <c r="I140" s="1" t="s">
        <v>2380</v>
      </c>
      <c r="J140" s="11">
        <f>VLOOKUP(I140,'%Zdražení'!A:C,3,0)</f>
        <v>0.17</v>
      </c>
      <c r="K140" s="17"/>
      <c r="M140" s="7"/>
    </row>
    <row r="141" spans="2:13" ht="19.5" customHeight="1" x14ac:dyDescent="0.25">
      <c r="B141" s="5" t="s">
        <v>242</v>
      </c>
      <c r="C141" s="6">
        <v>8595580501662</v>
      </c>
      <c r="D141" s="14" t="s">
        <v>236</v>
      </c>
      <c r="E141" s="38">
        <v>696.75839999999994</v>
      </c>
      <c r="F141" s="39">
        <f>VLOOKUP(H141,Slevy!B:C,2,0)</f>
        <v>0.5</v>
      </c>
      <c r="G141" s="40">
        <f>ABS((E141*F141)-E141)</f>
        <v>348.37919999999997</v>
      </c>
      <c r="H141" s="1" t="s">
        <v>12</v>
      </c>
      <c r="I141" s="1" t="s">
        <v>2380</v>
      </c>
      <c r="J141" s="11">
        <f>VLOOKUP(I141,'%Zdražení'!A:C,3,0)</f>
        <v>0.17</v>
      </c>
      <c r="K141" s="17"/>
      <c r="M141" s="7"/>
    </row>
    <row r="142" spans="2:13" ht="19.5" customHeight="1" x14ac:dyDescent="0.25">
      <c r="B142" s="5" t="s">
        <v>243</v>
      </c>
      <c r="C142" s="6">
        <v>8594045938272</v>
      </c>
      <c r="D142" s="14" t="s">
        <v>228</v>
      </c>
      <c r="E142" s="38">
        <v>170.31689999999998</v>
      </c>
      <c r="F142" s="39">
        <f>VLOOKUP(H142,Slevy!B:C,2,0)</f>
        <v>0.5</v>
      </c>
      <c r="G142" s="40">
        <f>ABS((E142*F142)-E142)</f>
        <v>85.158449999999988</v>
      </c>
      <c r="H142" s="1" t="s">
        <v>12</v>
      </c>
      <c r="I142" s="1" t="s">
        <v>2380</v>
      </c>
      <c r="J142" s="11">
        <f>VLOOKUP(I142,'%Zdražení'!A:C,3,0)</f>
        <v>0.17</v>
      </c>
      <c r="K142" s="17"/>
      <c r="M142" s="7"/>
    </row>
    <row r="143" spans="2:13" ht="19.5" customHeight="1" x14ac:dyDescent="0.25">
      <c r="B143" s="5" t="s">
        <v>244</v>
      </c>
      <c r="C143" s="6">
        <v>8594045938289</v>
      </c>
      <c r="D143" s="14" t="s">
        <v>230</v>
      </c>
      <c r="E143" s="38">
        <v>201.29849999999999</v>
      </c>
      <c r="F143" s="39">
        <f>VLOOKUP(H143,Slevy!B:C,2,0)</f>
        <v>0.5</v>
      </c>
      <c r="G143" s="40">
        <f>ABS((E143*F143)-E143)</f>
        <v>100.64924999999999</v>
      </c>
      <c r="H143" s="1" t="s">
        <v>12</v>
      </c>
      <c r="I143" s="1" t="s">
        <v>2380</v>
      </c>
      <c r="J143" s="11">
        <f>VLOOKUP(I143,'%Zdražení'!A:C,3,0)</f>
        <v>0.17</v>
      </c>
      <c r="K143" s="17"/>
      <c r="M143" s="7"/>
    </row>
    <row r="144" spans="2:13" ht="19.5" customHeight="1" x14ac:dyDescent="0.25">
      <c r="B144" s="5" t="s">
        <v>245</v>
      </c>
      <c r="C144" s="6">
        <v>8594045938296</v>
      </c>
      <c r="D144" s="14" t="s">
        <v>232</v>
      </c>
      <c r="E144" s="38">
        <v>232.26839999999999</v>
      </c>
      <c r="F144" s="39">
        <f>VLOOKUP(H144,Slevy!B:C,2,0)</f>
        <v>0.5</v>
      </c>
      <c r="G144" s="40">
        <f>ABS((E144*F144)-E144)</f>
        <v>116.13419999999999</v>
      </c>
      <c r="H144" s="1" t="s">
        <v>12</v>
      </c>
      <c r="I144" s="1" t="s">
        <v>2380</v>
      </c>
      <c r="J144" s="11">
        <f>VLOOKUP(I144,'%Zdražení'!A:C,3,0)</f>
        <v>0.17</v>
      </c>
      <c r="K144" s="17"/>
      <c r="M144" s="7"/>
    </row>
    <row r="145" spans="2:13" ht="19.5" customHeight="1" x14ac:dyDescent="0.25">
      <c r="B145" s="5" t="s">
        <v>246</v>
      </c>
      <c r="C145" s="6">
        <v>8594045938302</v>
      </c>
      <c r="D145" s="14" t="s">
        <v>247</v>
      </c>
      <c r="E145" s="38">
        <v>402.57359999999994</v>
      </c>
      <c r="F145" s="39">
        <f>VLOOKUP(H145,Slevy!B:C,2,0)</f>
        <v>0.5</v>
      </c>
      <c r="G145" s="40">
        <f>ABS((E145*F145)-E145)</f>
        <v>201.28679999999997</v>
      </c>
      <c r="H145" s="1" t="s">
        <v>12</v>
      </c>
      <c r="I145" s="1" t="s">
        <v>2380</v>
      </c>
      <c r="J145" s="11">
        <f>VLOOKUP(I145,'%Zdražení'!A:C,3,0)</f>
        <v>0.17</v>
      </c>
      <c r="K145" s="17"/>
      <c r="M145" s="7"/>
    </row>
    <row r="146" spans="2:13" ht="19.5" customHeight="1" x14ac:dyDescent="0.25">
      <c r="B146" s="5" t="s">
        <v>248</v>
      </c>
      <c r="C146" s="6">
        <v>8595580501730</v>
      </c>
      <c r="D146" s="14" t="s">
        <v>236</v>
      </c>
      <c r="E146" s="38">
        <v>774.16559999999993</v>
      </c>
      <c r="F146" s="39">
        <f>VLOOKUP(H146,Slevy!B:C,2,0)</f>
        <v>0.5</v>
      </c>
      <c r="G146" s="40">
        <f>ABS((E146*F146)-E146)</f>
        <v>387.08279999999996</v>
      </c>
      <c r="H146" s="1" t="s">
        <v>12</v>
      </c>
      <c r="I146" s="1" t="s">
        <v>2380</v>
      </c>
      <c r="J146" s="11">
        <f>VLOOKUP(I146,'%Zdražení'!A:C,3,0)</f>
        <v>0.17</v>
      </c>
      <c r="K146" s="17"/>
      <c r="M146" s="7"/>
    </row>
    <row r="147" spans="2:13" ht="19.5" customHeight="1" x14ac:dyDescent="0.25">
      <c r="B147" s="5" t="s">
        <v>249</v>
      </c>
      <c r="C147" s="6">
        <v>8595580531959</v>
      </c>
      <c r="D147" s="14" t="s">
        <v>228</v>
      </c>
      <c r="E147" s="38">
        <v>154.8261</v>
      </c>
      <c r="F147" s="39">
        <f>VLOOKUP(H147,Slevy!B:C,2,0)</f>
        <v>0.5</v>
      </c>
      <c r="G147" s="40">
        <f>ABS((E147*F147)-E147)</f>
        <v>77.413049999999998</v>
      </c>
      <c r="H147" s="1" t="s">
        <v>12</v>
      </c>
      <c r="I147" s="1" t="s">
        <v>2380</v>
      </c>
      <c r="J147" s="11">
        <f>VLOOKUP(I147,'%Zdražení'!A:C,3,0)</f>
        <v>0.17</v>
      </c>
      <c r="K147" s="17"/>
      <c r="M147" s="7"/>
    </row>
    <row r="148" spans="2:13" ht="19.5" customHeight="1" x14ac:dyDescent="0.25">
      <c r="B148" s="5" t="s">
        <v>250</v>
      </c>
      <c r="C148" s="6">
        <v>8595580532192</v>
      </c>
      <c r="D148" s="14" t="s">
        <v>251</v>
      </c>
      <c r="E148" s="38">
        <v>232.26839999999999</v>
      </c>
      <c r="F148" s="39">
        <f>VLOOKUP(H148,Slevy!B:C,2,0)</f>
        <v>0.5</v>
      </c>
      <c r="G148" s="40">
        <f>ABS((E148*F148)-E148)</f>
        <v>116.13419999999999</v>
      </c>
      <c r="H148" s="1" t="s">
        <v>12</v>
      </c>
      <c r="I148" s="1" t="s">
        <v>2380</v>
      </c>
      <c r="J148" s="11">
        <f>VLOOKUP(I148,'%Zdražení'!A:C,3,0)</f>
        <v>0.17</v>
      </c>
      <c r="K148" s="17"/>
      <c r="M148" s="7"/>
    </row>
    <row r="149" spans="2:13" ht="19.5" customHeight="1" x14ac:dyDescent="0.25">
      <c r="B149" s="5" t="s">
        <v>252</v>
      </c>
      <c r="C149" s="6">
        <v>8595580531973</v>
      </c>
      <c r="D149" s="14" t="s">
        <v>247</v>
      </c>
      <c r="E149" s="38">
        <v>309.66390000000001</v>
      </c>
      <c r="F149" s="39">
        <f>VLOOKUP(H149,Slevy!B:C,2,0)</f>
        <v>0.5</v>
      </c>
      <c r="G149" s="40">
        <f>ABS((E149*F149)-E149)</f>
        <v>154.83195000000001</v>
      </c>
      <c r="H149" s="1" t="s">
        <v>12</v>
      </c>
      <c r="I149" s="1" t="s">
        <v>2380</v>
      </c>
      <c r="J149" s="11">
        <f>VLOOKUP(I149,'%Zdražení'!A:C,3,0)</f>
        <v>0.17</v>
      </c>
      <c r="K149" s="17"/>
      <c r="M149" s="7"/>
    </row>
    <row r="150" spans="2:13" ht="19.5" customHeight="1" x14ac:dyDescent="0.25">
      <c r="B150" s="5" t="s">
        <v>253</v>
      </c>
      <c r="C150" s="6">
        <v>8595580532178</v>
      </c>
      <c r="D150" s="14" t="s">
        <v>234</v>
      </c>
      <c r="E150" s="38">
        <v>232.26839999999999</v>
      </c>
      <c r="F150" s="39">
        <f>VLOOKUP(H150,Slevy!B:C,2,0)</f>
        <v>0.5</v>
      </c>
      <c r="G150" s="40">
        <f>ABS((E150*F150)-E150)</f>
        <v>116.13419999999999</v>
      </c>
      <c r="H150" s="1" t="s">
        <v>12</v>
      </c>
      <c r="I150" s="1" t="s">
        <v>2380</v>
      </c>
      <c r="J150" s="11">
        <f>VLOOKUP(I150,'%Zdražení'!A:C,3,0)</f>
        <v>0.17</v>
      </c>
      <c r="K150" s="17"/>
      <c r="M150" s="7"/>
    </row>
    <row r="151" spans="2:13" ht="19.5" customHeight="1" x14ac:dyDescent="0.25">
      <c r="B151" s="5" t="s">
        <v>254</v>
      </c>
      <c r="C151" s="6">
        <v>8595580532215</v>
      </c>
      <c r="D151" s="14" t="s">
        <v>255</v>
      </c>
      <c r="E151" s="38">
        <v>232.26839999999999</v>
      </c>
      <c r="F151" s="39">
        <f>VLOOKUP(H151,Slevy!B:C,2,0)</f>
        <v>0.5</v>
      </c>
      <c r="G151" s="40">
        <f>ABS((E151*F151)-E151)</f>
        <v>116.13419999999999</v>
      </c>
      <c r="H151" s="1" t="s">
        <v>12</v>
      </c>
      <c r="I151" s="1" t="s">
        <v>2380</v>
      </c>
      <c r="J151" s="11">
        <f>VLOOKUP(I151,'%Zdražení'!A:C,3,0)</f>
        <v>0.17</v>
      </c>
      <c r="K151" s="17"/>
      <c r="M151" s="7"/>
    </row>
    <row r="152" spans="2:13" ht="19.5" customHeight="1" x14ac:dyDescent="0.25">
      <c r="B152" s="5" t="s">
        <v>256</v>
      </c>
      <c r="C152" s="6">
        <v>8595580532116</v>
      </c>
      <c r="D152" s="14" t="s">
        <v>230</v>
      </c>
      <c r="E152" s="38">
        <v>193.61159999999998</v>
      </c>
      <c r="F152" s="39">
        <f>VLOOKUP(H152,Slevy!B:C,2,0)</f>
        <v>0.5</v>
      </c>
      <c r="G152" s="40">
        <f>ABS((E152*F152)-E152)</f>
        <v>96.805799999999991</v>
      </c>
      <c r="H152" s="1" t="s">
        <v>12</v>
      </c>
      <c r="I152" s="1" t="s">
        <v>2380</v>
      </c>
      <c r="J152" s="11">
        <f>VLOOKUP(I152,'%Zdražení'!A:C,3,0)</f>
        <v>0.17</v>
      </c>
      <c r="K152" s="17"/>
      <c r="M152" s="7"/>
    </row>
    <row r="153" spans="2:13" ht="19.5" customHeight="1" x14ac:dyDescent="0.25">
      <c r="B153" s="5" t="s">
        <v>257</v>
      </c>
      <c r="C153" s="6">
        <v>8595580532161</v>
      </c>
      <c r="D153" s="14" t="s">
        <v>234</v>
      </c>
      <c r="E153" s="38">
        <v>232.26839999999999</v>
      </c>
      <c r="F153" s="39">
        <f>VLOOKUP(H153,Slevy!B:C,2,0)</f>
        <v>0.5</v>
      </c>
      <c r="G153" s="40">
        <f>ABS((E153*F153)-E153)</f>
        <v>116.13419999999999</v>
      </c>
      <c r="H153" s="1" t="s">
        <v>12</v>
      </c>
      <c r="I153" s="1" t="s">
        <v>2380</v>
      </c>
      <c r="J153" s="11">
        <f>VLOOKUP(I153,'%Zdražení'!A:C,3,0)</f>
        <v>0.17</v>
      </c>
      <c r="K153" s="17"/>
      <c r="M153" s="7"/>
    </row>
    <row r="154" spans="2:13" ht="19.5" customHeight="1" x14ac:dyDescent="0.25">
      <c r="B154" s="5" t="s">
        <v>258</v>
      </c>
      <c r="C154" s="6">
        <v>8595580532130</v>
      </c>
      <c r="D154" s="14" t="s">
        <v>236</v>
      </c>
      <c r="E154" s="38">
        <v>696.75839999999994</v>
      </c>
      <c r="F154" s="39">
        <f>VLOOKUP(H154,Slevy!B:C,2,0)</f>
        <v>0.5</v>
      </c>
      <c r="G154" s="40">
        <f>ABS((E154*F154)-E154)</f>
        <v>348.37919999999997</v>
      </c>
      <c r="H154" s="1" t="s">
        <v>12</v>
      </c>
      <c r="I154" s="1" t="s">
        <v>2380</v>
      </c>
      <c r="J154" s="11">
        <f>VLOOKUP(I154,'%Zdražení'!A:C,3,0)</f>
        <v>0.17</v>
      </c>
      <c r="K154" s="17"/>
      <c r="M154" s="7"/>
    </row>
    <row r="155" spans="2:13" ht="19.5" customHeight="1" x14ac:dyDescent="0.25">
      <c r="B155" s="5" t="s">
        <v>259</v>
      </c>
      <c r="C155" s="6">
        <v>8595580536220</v>
      </c>
      <c r="D155" s="14" t="s">
        <v>260</v>
      </c>
      <c r="E155" s="38">
        <v>232.26839999999999</v>
      </c>
      <c r="F155" s="39">
        <f>VLOOKUP(H155,Slevy!B:C,2,0)</f>
        <v>0.5</v>
      </c>
      <c r="G155" s="40">
        <f>ABS((E155*F155)-E155)</f>
        <v>116.13419999999999</v>
      </c>
      <c r="H155" s="1" t="s">
        <v>12</v>
      </c>
      <c r="I155" s="1" t="s">
        <v>2380</v>
      </c>
      <c r="J155" s="11">
        <f>VLOOKUP(I155,'%Zdražení'!A:C,3,0)</f>
        <v>0.17</v>
      </c>
      <c r="K155" s="17"/>
      <c r="M155" s="7"/>
    </row>
    <row r="156" spans="2:13" ht="19.5" customHeight="1" x14ac:dyDescent="0.25">
      <c r="B156" s="5" t="s">
        <v>261</v>
      </c>
      <c r="C156" s="6">
        <v>8595580531997</v>
      </c>
      <c r="D156" s="14" t="s">
        <v>230</v>
      </c>
      <c r="E156" s="38">
        <v>193.61159999999998</v>
      </c>
      <c r="F156" s="39">
        <f>VLOOKUP(H156,Slevy!B:C,2,0)</f>
        <v>0.5</v>
      </c>
      <c r="G156" s="40">
        <f>ABS((E156*F156)-E156)</f>
        <v>96.805799999999991</v>
      </c>
      <c r="H156" s="1" t="s">
        <v>12</v>
      </c>
      <c r="I156" s="1" t="s">
        <v>2380</v>
      </c>
      <c r="J156" s="11">
        <f>VLOOKUP(I156,'%Zdražení'!A:C,3,0)</f>
        <v>0.17</v>
      </c>
      <c r="K156" s="17"/>
      <c r="M156" s="7"/>
    </row>
    <row r="157" spans="2:13" ht="19.5" customHeight="1" x14ac:dyDescent="0.25">
      <c r="B157" s="5" t="s">
        <v>262</v>
      </c>
      <c r="C157" s="6">
        <v>8595580532017</v>
      </c>
      <c r="D157" s="14" t="s">
        <v>232</v>
      </c>
      <c r="E157" s="38">
        <v>193.61159999999998</v>
      </c>
      <c r="F157" s="39">
        <f>VLOOKUP(H157,Slevy!B:C,2,0)</f>
        <v>0.5</v>
      </c>
      <c r="G157" s="40">
        <f>ABS((E157*F157)-E157)</f>
        <v>96.805799999999991</v>
      </c>
      <c r="H157" s="1" t="s">
        <v>12</v>
      </c>
      <c r="I157" s="1" t="s">
        <v>2380</v>
      </c>
      <c r="J157" s="11">
        <f>VLOOKUP(I157,'%Zdražení'!A:C,3,0)</f>
        <v>0.17</v>
      </c>
      <c r="K157" s="17"/>
      <c r="M157" s="7"/>
    </row>
    <row r="158" spans="2:13" ht="19.5" customHeight="1" x14ac:dyDescent="0.25">
      <c r="B158" s="5" t="s">
        <v>263</v>
      </c>
      <c r="C158" s="6">
        <v>8595580532253</v>
      </c>
      <c r="D158" s="14" t="s">
        <v>264</v>
      </c>
      <c r="E158" s="38">
        <v>232.26839999999999</v>
      </c>
      <c r="F158" s="39">
        <f>VLOOKUP(H158,Slevy!B:C,2,0)</f>
        <v>0.5</v>
      </c>
      <c r="G158" s="40">
        <f>ABS((E158*F158)-E158)</f>
        <v>116.13419999999999</v>
      </c>
      <c r="H158" s="1" t="s">
        <v>12</v>
      </c>
      <c r="I158" s="1" t="s">
        <v>2380</v>
      </c>
      <c r="J158" s="11">
        <f>VLOOKUP(I158,'%Zdražení'!A:C,3,0)</f>
        <v>0.17</v>
      </c>
      <c r="K158" s="17"/>
      <c r="M158" s="7"/>
    </row>
    <row r="159" spans="2:13" ht="19.5" customHeight="1" x14ac:dyDescent="0.25">
      <c r="B159" s="5" t="s">
        <v>265</v>
      </c>
      <c r="C159" s="6">
        <v>8595580532031</v>
      </c>
      <c r="D159" s="14" t="s">
        <v>236</v>
      </c>
      <c r="E159" s="38">
        <v>696.75839999999994</v>
      </c>
      <c r="F159" s="39">
        <f>VLOOKUP(H159,Slevy!B:C,2,0)</f>
        <v>0.5</v>
      </c>
      <c r="G159" s="40">
        <f>ABS((E159*F159)-E159)</f>
        <v>348.37919999999997</v>
      </c>
      <c r="H159" s="1" t="s">
        <v>12</v>
      </c>
      <c r="I159" s="1" t="s">
        <v>2380</v>
      </c>
      <c r="J159" s="11">
        <f>VLOOKUP(I159,'%Zdražení'!A:C,3,0)</f>
        <v>0.17</v>
      </c>
      <c r="K159" s="17"/>
      <c r="M159" s="7"/>
    </row>
    <row r="160" spans="2:13" ht="19.5" customHeight="1" x14ac:dyDescent="0.25">
      <c r="B160" s="5" t="s">
        <v>266</v>
      </c>
      <c r="C160" s="6">
        <v>8595580532239</v>
      </c>
      <c r="D160" s="14" t="s">
        <v>267</v>
      </c>
      <c r="E160" s="38">
        <v>464.48999999999995</v>
      </c>
      <c r="F160" s="39">
        <f>VLOOKUP(H160,Slevy!B:C,2,0)</f>
        <v>0.5</v>
      </c>
      <c r="G160" s="40">
        <f>ABS((E160*F160)-E160)</f>
        <v>232.24499999999998</v>
      </c>
      <c r="H160" s="1" t="s">
        <v>12</v>
      </c>
      <c r="I160" s="1" t="s">
        <v>2380</v>
      </c>
      <c r="J160" s="11">
        <f>VLOOKUP(I160,'%Zdražení'!A:C,3,0)</f>
        <v>0.17</v>
      </c>
      <c r="K160" s="17"/>
      <c r="M160" s="7"/>
    </row>
    <row r="161" spans="2:13" ht="19.5" customHeight="1" x14ac:dyDescent="0.25">
      <c r="B161" s="5" t="s">
        <v>268</v>
      </c>
      <c r="C161" s="6">
        <v>8595580532055</v>
      </c>
      <c r="D161" s="14" t="s">
        <v>228</v>
      </c>
      <c r="E161" s="38">
        <v>154.8261</v>
      </c>
      <c r="F161" s="39">
        <f>VLOOKUP(H161,Slevy!B:C,2,0)</f>
        <v>0.5</v>
      </c>
      <c r="G161" s="40">
        <f>ABS((E161*F161)-E161)</f>
        <v>77.413049999999998</v>
      </c>
      <c r="H161" s="1" t="s">
        <v>12</v>
      </c>
      <c r="I161" s="1" t="s">
        <v>2380</v>
      </c>
      <c r="J161" s="11">
        <f>VLOOKUP(I161,'%Zdražení'!A:C,3,0)</f>
        <v>0.17</v>
      </c>
      <c r="K161" s="17"/>
      <c r="M161" s="7"/>
    </row>
    <row r="162" spans="2:13" ht="19.5" customHeight="1" x14ac:dyDescent="0.25">
      <c r="B162" s="5" t="s">
        <v>269</v>
      </c>
      <c r="C162" s="6">
        <v>8595580532079</v>
      </c>
      <c r="D162" s="14" t="s">
        <v>232</v>
      </c>
      <c r="E162" s="38">
        <v>193.61159999999998</v>
      </c>
      <c r="F162" s="39">
        <f>VLOOKUP(H162,Slevy!B:C,2,0)</f>
        <v>0.5</v>
      </c>
      <c r="G162" s="40">
        <f>ABS((E162*F162)-E162)</f>
        <v>96.805799999999991</v>
      </c>
      <c r="H162" s="1" t="s">
        <v>12</v>
      </c>
      <c r="I162" s="1" t="s">
        <v>2380</v>
      </c>
      <c r="J162" s="11">
        <f>VLOOKUP(I162,'%Zdražení'!A:C,3,0)</f>
        <v>0.17</v>
      </c>
      <c r="K162" s="17"/>
      <c r="M162" s="7"/>
    </row>
    <row r="163" spans="2:13" ht="19.5" customHeight="1" x14ac:dyDescent="0.25">
      <c r="B163" s="5" t="s">
        <v>270</v>
      </c>
      <c r="C163" s="6">
        <v>8595580532093</v>
      </c>
      <c r="D163" s="14" t="s">
        <v>247</v>
      </c>
      <c r="E163" s="38">
        <v>309.66390000000001</v>
      </c>
      <c r="F163" s="39">
        <f>VLOOKUP(H163,Slevy!B:C,2,0)</f>
        <v>0.5</v>
      </c>
      <c r="G163" s="40">
        <f>ABS((E163*F163)-E163)</f>
        <v>154.83195000000001</v>
      </c>
      <c r="H163" s="1" t="s">
        <v>12</v>
      </c>
      <c r="I163" s="1" t="s">
        <v>2380</v>
      </c>
      <c r="J163" s="11">
        <f>VLOOKUP(I163,'%Zdražení'!A:C,3,0)</f>
        <v>0.17</v>
      </c>
      <c r="K163" s="17"/>
      <c r="M163" s="7"/>
    </row>
    <row r="164" spans="2:13" ht="19.5" customHeight="1" x14ac:dyDescent="0.25">
      <c r="B164" s="4"/>
      <c r="C164" s="4"/>
      <c r="D164" s="44" t="s">
        <v>271</v>
      </c>
      <c r="E164" s="37"/>
      <c r="F164" s="37"/>
      <c r="G164" s="37"/>
      <c r="H164" s="4"/>
      <c r="I164" s="4"/>
      <c r="J164" s="4"/>
      <c r="K164" s="4"/>
    </row>
    <row r="165" spans="2:13" ht="19.5" customHeight="1" x14ac:dyDescent="0.25">
      <c r="B165" s="5" t="s">
        <v>272</v>
      </c>
      <c r="C165" s="6">
        <v>8594045931785</v>
      </c>
      <c r="D165" s="14" t="s">
        <v>230</v>
      </c>
      <c r="E165" s="38">
        <v>143.36009999999999</v>
      </c>
      <c r="F165" s="39">
        <f>VLOOKUP(H165,Slevy!B:C,2,0)</f>
        <v>0.5</v>
      </c>
      <c r="G165" s="40">
        <f>ABS((E165*F165)-E165)</f>
        <v>71.680049999999994</v>
      </c>
      <c r="H165" s="1" t="s">
        <v>12</v>
      </c>
      <c r="I165" s="1" t="s">
        <v>2380</v>
      </c>
      <c r="J165" s="11">
        <f>VLOOKUP(I165,'%Zdražení'!A:C,3,0)</f>
        <v>0.17</v>
      </c>
      <c r="K165" s="17"/>
      <c r="M165" s="7"/>
    </row>
    <row r="166" spans="2:13" ht="19.5" customHeight="1" x14ac:dyDescent="0.25">
      <c r="B166" s="4"/>
      <c r="C166" s="4"/>
      <c r="D166" s="44" t="s">
        <v>273</v>
      </c>
      <c r="E166" s="37"/>
      <c r="F166" s="37"/>
      <c r="G166" s="37"/>
      <c r="H166" s="4"/>
      <c r="I166" s="4"/>
      <c r="J166" s="4"/>
      <c r="K166" s="4"/>
    </row>
    <row r="167" spans="2:13" ht="19.5" customHeight="1" x14ac:dyDescent="0.25">
      <c r="B167" s="5" t="s">
        <v>274</v>
      </c>
      <c r="C167" s="6">
        <v>8595580577476</v>
      </c>
      <c r="D167" s="14" t="s">
        <v>275</v>
      </c>
      <c r="E167" s="38">
        <v>712.22579999999994</v>
      </c>
      <c r="F167" s="39">
        <f>VLOOKUP(H167,Slevy!B:C,2,0)</f>
        <v>0.5</v>
      </c>
      <c r="G167" s="40">
        <f>ABS((E167*F167)-E167)</f>
        <v>356.11289999999997</v>
      </c>
      <c r="H167" s="1" t="s">
        <v>12</v>
      </c>
      <c r="I167" s="1" t="s">
        <v>2380</v>
      </c>
      <c r="J167" s="11">
        <f>VLOOKUP(I167,'%Zdražení'!A:C,3,0)</f>
        <v>0.17</v>
      </c>
      <c r="K167" s="17"/>
      <c r="L167" s="8" t="s">
        <v>68</v>
      </c>
      <c r="M167" s="8" t="s">
        <v>2438</v>
      </c>
    </row>
    <row r="168" spans="2:13" ht="19.5" customHeight="1" x14ac:dyDescent="0.25">
      <c r="B168" s="5" t="s">
        <v>276</v>
      </c>
      <c r="C168" s="6">
        <v>8595580577506</v>
      </c>
      <c r="D168" s="14" t="s">
        <v>277</v>
      </c>
      <c r="E168" s="38">
        <v>851.58449999999993</v>
      </c>
      <c r="F168" s="39">
        <f>VLOOKUP(H168,Slevy!B:C,2,0)</f>
        <v>0.5</v>
      </c>
      <c r="G168" s="40">
        <f>ABS((E168*F168)-E168)</f>
        <v>425.79224999999997</v>
      </c>
      <c r="H168" s="1" t="s">
        <v>12</v>
      </c>
      <c r="I168" s="1" t="s">
        <v>2380</v>
      </c>
      <c r="J168" s="11">
        <f>VLOOKUP(I168,'%Zdražení'!A:C,3,0)</f>
        <v>0.17</v>
      </c>
      <c r="K168" s="17"/>
      <c r="L168" s="8" t="s">
        <v>68</v>
      </c>
      <c r="M168" s="8" t="s">
        <v>2438</v>
      </c>
    </row>
    <row r="169" spans="2:13" ht="19.5" customHeight="1" x14ac:dyDescent="0.25">
      <c r="B169" s="5" t="s">
        <v>278</v>
      </c>
      <c r="C169" s="6">
        <v>8595580577483</v>
      </c>
      <c r="D169" s="14" t="s">
        <v>279</v>
      </c>
      <c r="E169" s="38">
        <v>959.97329999999999</v>
      </c>
      <c r="F169" s="39">
        <f>VLOOKUP(H169,Slevy!B:C,2,0)</f>
        <v>0.5</v>
      </c>
      <c r="G169" s="40">
        <f>ABS((E169*F169)-E169)</f>
        <v>479.98665</v>
      </c>
      <c r="H169" s="1" t="s">
        <v>12</v>
      </c>
      <c r="I169" s="1" t="s">
        <v>2380</v>
      </c>
      <c r="J169" s="11">
        <f>VLOOKUP(I169,'%Zdražení'!A:C,3,0)</f>
        <v>0.17</v>
      </c>
      <c r="K169" s="17"/>
      <c r="L169" s="8" t="s">
        <v>68</v>
      </c>
      <c r="M169" s="8" t="s">
        <v>2438</v>
      </c>
    </row>
    <row r="170" spans="2:13" ht="19.5" customHeight="1" x14ac:dyDescent="0.25">
      <c r="B170" s="5" t="s">
        <v>280</v>
      </c>
      <c r="C170" s="6">
        <v>8595580577490</v>
      </c>
      <c r="D170" s="14" t="s">
        <v>281</v>
      </c>
      <c r="E170" s="38">
        <v>959.97329999999999</v>
      </c>
      <c r="F170" s="39">
        <f>VLOOKUP(H170,Slevy!B:C,2,0)</f>
        <v>0.5</v>
      </c>
      <c r="G170" s="40">
        <f>ABS((E170*F170)-E170)</f>
        <v>479.98665</v>
      </c>
      <c r="H170" s="1" t="s">
        <v>12</v>
      </c>
      <c r="I170" s="1" t="s">
        <v>2380</v>
      </c>
      <c r="J170" s="11">
        <f>VLOOKUP(I170,'%Zdražení'!A:C,3,0)</f>
        <v>0.17</v>
      </c>
      <c r="K170" s="17"/>
      <c r="L170" s="8" t="s">
        <v>68</v>
      </c>
      <c r="M170" s="8" t="s">
        <v>2438</v>
      </c>
    </row>
    <row r="171" spans="2:13" ht="19.5" customHeight="1" x14ac:dyDescent="0.25">
      <c r="B171" s="5" t="s">
        <v>282</v>
      </c>
      <c r="C171" s="6">
        <v>8595580571511</v>
      </c>
      <c r="D171" s="14" t="s">
        <v>283</v>
      </c>
      <c r="E171" s="38">
        <v>2248.5878999999995</v>
      </c>
      <c r="F171" s="39">
        <f>VLOOKUP(H171,Slevy!B:C,2,0)</f>
        <v>0.5</v>
      </c>
      <c r="G171" s="40">
        <f>ABS((E171*F171)-E171)</f>
        <v>1124.2939499999998</v>
      </c>
      <c r="H171" s="1" t="s">
        <v>12</v>
      </c>
      <c r="I171" s="1" t="s">
        <v>2380</v>
      </c>
      <c r="J171" s="11">
        <f>VLOOKUP(I171,'%Zdražení'!A:C,3,0)</f>
        <v>0.17</v>
      </c>
      <c r="K171" s="17"/>
      <c r="M171" s="7"/>
    </row>
    <row r="172" spans="2:13" ht="19.5" customHeight="1" x14ac:dyDescent="0.25">
      <c r="B172" s="5" t="s">
        <v>284</v>
      </c>
      <c r="C172" s="6">
        <v>8595580571504</v>
      </c>
      <c r="D172" s="14" t="s">
        <v>285</v>
      </c>
      <c r="E172" s="38">
        <v>2248.5878999999995</v>
      </c>
      <c r="F172" s="39">
        <f>VLOOKUP(H172,Slevy!B:C,2,0)</f>
        <v>0.5</v>
      </c>
      <c r="G172" s="40">
        <f>ABS((E172*F172)-E172)</f>
        <v>1124.2939499999998</v>
      </c>
      <c r="H172" s="1" t="s">
        <v>12</v>
      </c>
      <c r="I172" s="1" t="s">
        <v>2380</v>
      </c>
      <c r="J172" s="11">
        <f>VLOOKUP(I172,'%Zdražení'!A:C,3,0)</f>
        <v>0.17</v>
      </c>
      <c r="K172" s="17"/>
      <c r="M172" s="7"/>
    </row>
    <row r="173" spans="2:13" ht="19.5" customHeight="1" x14ac:dyDescent="0.25">
      <c r="B173" s="5" t="s">
        <v>286</v>
      </c>
      <c r="C173" s="6">
        <v>8595580571528</v>
      </c>
      <c r="D173" s="14" t="s">
        <v>287</v>
      </c>
      <c r="E173" s="38">
        <v>2248.5878999999995</v>
      </c>
      <c r="F173" s="39">
        <f>VLOOKUP(H173,Slevy!B:C,2,0)</f>
        <v>0.5</v>
      </c>
      <c r="G173" s="40">
        <f>ABS((E173*F173)-E173)</f>
        <v>1124.2939499999998</v>
      </c>
      <c r="H173" s="1" t="s">
        <v>12</v>
      </c>
      <c r="I173" s="1" t="s">
        <v>2380</v>
      </c>
      <c r="J173" s="11">
        <f>VLOOKUP(I173,'%Zdražení'!A:C,3,0)</f>
        <v>0.17</v>
      </c>
      <c r="K173" s="17"/>
      <c r="M173" s="7"/>
    </row>
    <row r="174" spans="2:13" ht="19.5" customHeight="1" x14ac:dyDescent="0.25">
      <c r="B174" s="5" t="s">
        <v>288</v>
      </c>
      <c r="C174" s="6">
        <v>8595580571535</v>
      </c>
      <c r="D174" s="14" t="s">
        <v>289</v>
      </c>
      <c r="E174" s="38">
        <v>2248.5878999999995</v>
      </c>
      <c r="F174" s="39">
        <f>VLOOKUP(H174,Slevy!B:C,2,0)</f>
        <v>0.5</v>
      </c>
      <c r="G174" s="40">
        <f>ABS((E174*F174)-E174)</f>
        <v>1124.2939499999998</v>
      </c>
      <c r="H174" s="1" t="s">
        <v>12</v>
      </c>
      <c r="I174" s="1" t="s">
        <v>2380</v>
      </c>
      <c r="J174" s="11">
        <f>VLOOKUP(I174,'%Zdražení'!A:C,3,0)</f>
        <v>0.17</v>
      </c>
      <c r="K174" s="17"/>
      <c r="M174" s="7"/>
    </row>
    <row r="175" spans="2:13" ht="19.5" customHeight="1" x14ac:dyDescent="0.25">
      <c r="B175" s="5" t="s">
        <v>290</v>
      </c>
      <c r="C175" s="6">
        <v>8595580571498</v>
      </c>
      <c r="D175" s="14" t="s">
        <v>291</v>
      </c>
      <c r="E175" s="38">
        <v>2248.5878999999995</v>
      </c>
      <c r="F175" s="39">
        <f>VLOOKUP(H175,Slevy!B:C,2,0)</f>
        <v>0.5</v>
      </c>
      <c r="G175" s="40">
        <f>ABS((E175*F175)-E175)</f>
        <v>1124.2939499999998</v>
      </c>
      <c r="H175" s="1" t="s">
        <v>12</v>
      </c>
      <c r="I175" s="1" t="s">
        <v>2380</v>
      </c>
      <c r="J175" s="11">
        <f>VLOOKUP(I175,'%Zdražení'!A:C,3,0)</f>
        <v>0.17</v>
      </c>
      <c r="K175" s="17"/>
      <c r="M175" s="7"/>
    </row>
    <row r="176" spans="2:13" ht="19.5" customHeight="1" x14ac:dyDescent="0.25">
      <c r="B176" s="5" t="s">
        <v>292</v>
      </c>
      <c r="C176" s="6">
        <v>8595580571481</v>
      </c>
      <c r="D176" s="14" t="s">
        <v>293</v>
      </c>
      <c r="E176" s="38">
        <v>2248.5878999999995</v>
      </c>
      <c r="F176" s="39">
        <f>VLOOKUP(H176,Slevy!B:C,2,0)</f>
        <v>0.5</v>
      </c>
      <c r="G176" s="40">
        <f>ABS((E176*F176)-E176)</f>
        <v>1124.2939499999998</v>
      </c>
      <c r="H176" s="1" t="s">
        <v>12</v>
      </c>
      <c r="I176" s="1" t="s">
        <v>2380</v>
      </c>
      <c r="J176" s="11">
        <f>VLOOKUP(I176,'%Zdražení'!A:C,3,0)</f>
        <v>0.17</v>
      </c>
      <c r="K176" s="17"/>
      <c r="M176" s="7"/>
    </row>
    <row r="177" spans="2:13" ht="19.5" customHeight="1" x14ac:dyDescent="0.25">
      <c r="B177" s="5" t="s">
        <v>294</v>
      </c>
      <c r="C177" s="6">
        <v>8595580571474</v>
      </c>
      <c r="D177" s="14" t="s">
        <v>295</v>
      </c>
      <c r="E177" s="38">
        <v>2248.5878999999995</v>
      </c>
      <c r="F177" s="39">
        <f>VLOOKUP(H177,Slevy!B:C,2,0)</f>
        <v>0.5</v>
      </c>
      <c r="G177" s="40">
        <f>ABS((E177*F177)-E177)</f>
        <v>1124.2939499999998</v>
      </c>
      <c r="H177" s="1" t="s">
        <v>12</v>
      </c>
      <c r="I177" s="1" t="s">
        <v>2380</v>
      </c>
      <c r="J177" s="11">
        <f>VLOOKUP(I177,'%Zdražení'!A:C,3,0)</f>
        <v>0.17</v>
      </c>
      <c r="K177" s="17"/>
      <c r="M177" s="7"/>
    </row>
    <row r="178" spans="2:13" ht="19.5" customHeight="1" x14ac:dyDescent="0.25">
      <c r="B178" s="5" t="s">
        <v>296</v>
      </c>
      <c r="C178" s="6">
        <v>8595580571467</v>
      </c>
      <c r="D178" s="14" t="s">
        <v>297</v>
      </c>
      <c r="E178" s="38">
        <v>2248.5878999999995</v>
      </c>
      <c r="F178" s="39">
        <f>VLOOKUP(H178,Slevy!B:C,2,0)</f>
        <v>0.5</v>
      </c>
      <c r="G178" s="40">
        <f>ABS((E178*F178)-E178)</f>
        <v>1124.2939499999998</v>
      </c>
      <c r="H178" s="1" t="s">
        <v>12</v>
      </c>
      <c r="I178" s="1" t="s">
        <v>2380</v>
      </c>
      <c r="J178" s="11">
        <f>VLOOKUP(I178,'%Zdražení'!A:C,3,0)</f>
        <v>0.17</v>
      </c>
      <c r="K178" s="17"/>
      <c r="M178" s="7"/>
    </row>
    <row r="179" spans="2:13" ht="19.5" customHeight="1" x14ac:dyDescent="0.25">
      <c r="B179" s="5" t="s">
        <v>298</v>
      </c>
      <c r="C179" s="6">
        <v>8595580523534</v>
      </c>
      <c r="D179" s="14" t="s">
        <v>275</v>
      </c>
      <c r="E179" s="38">
        <v>712.22579999999994</v>
      </c>
      <c r="F179" s="39">
        <f>VLOOKUP(H179,Slevy!B:C,2,0)</f>
        <v>0.5</v>
      </c>
      <c r="G179" s="40">
        <f>ABS((E179*F179)-E179)</f>
        <v>356.11289999999997</v>
      </c>
      <c r="H179" s="1" t="s">
        <v>12</v>
      </c>
      <c r="I179" s="1" t="s">
        <v>2380</v>
      </c>
      <c r="J179" s="11">
        <f>VLOOKUP(I179,'%Zdražení'!A:C,3,0)</f>
        <v>0.17</v>
      </c>
      <c r="K179" s="17"/>
      <c r="M179" s="7"/>
    </row>
    <row r="180" spans="2:13" ht="19.5" customHeight="1" x14ac:dyDescent="0.25">
      <c r="B180" s="5" t="s">
        <v>299</v>
      </c>
      <c r="C180" s="6">
        <v>8595580531201</v>
      </c>
      <c r="D180" s="14" t="s">
        <v>300</v>
      </c>
      <c r="E180" s="38">
        <v>851.58449999999993</v>
      </c>
      <c r="F180" s="39">
        <f>VLOOKUP(H180,Slevy!B:C,2,0)</f>
        <v>0.5</v>
      </c>
      <c r="G180" s="40">
        <f>ABS((E180*F180)-E180)</f>
        <v>425.79224999999997</v>
      </c>
      <c r="H180" s="1" t="s">
        <v>12</v>
      </c>
      <c r="I180" s="1" t="s">
        <v>2380</v>
      </c>
      <c r="J180" s="11">
        <f>VLOOKUP(I180,'%Zdražení'!A:C,3,0)</f>
        <v>0.17</v>
      </c>
      <c r="K180" s="17"/>
      <c r="M180" s="7"/>
    </row>
    <row r="181" spans="2:13" ht="19.5" customHeight="1" x14ac:dyDescent="0.25">
      <c r="B181" s="5" t="s">
        <v>301</v>
      </c>
      <c r="C181" s="6">
        <v>8595580531164</v>
      </c>
      <c r="D181" s="14" t="s">
        <v>277</v>
      </c>
      <c r="E181" s="38">
        <v>851.58449999999993</v>
      </c>
      <c r="F181" s="39">
        <f>VLOOKUP(H181,Slevy!B:C,2,0)</f>
        <v>0.5</v>
      </c>
      <c r="G181" s="40">
        <f>ABS((E181*F181)-E181)</f>
        <v>425.79224999999997</v>
      </c>
      <c r="H181" s="1" t="s">
        <v>12</v>
      </c>
      <c r="I181" s="1" t="s">
        <v>2380</v>
      </c>
      <c r="J181" s="11">
        <f>VLOOKUP(I181,'%Zdražení'!A:C,3,0)</f>
        <v>0.17</v>
      </c>
      <c r="K181" s="17"/>
      <c r="L181" s="8" t="s">
        <v>302</v>
      </c>
      <c r="M181" s="7"/>
    </row>
    <row r="182" spans="2:13" ht="19.5" customHeight="1" x14ac:dyDescent="0.25">
      <c r="B182" s="5" t="s">
        <v>303</v>
      </c>
      <c r="C182" s="6">
        <v>8595580531195</v>
      </c>
      <c r="D182" s="14" t="s">
        <v>279</v>
      </c>
      <c r="E182" s="38">
        <v>959.97329999999999</v>
      </c>
      <c r="F182" s="39">
        <f>VLOOKUP(H182,Slevy!B:C,2,0)</f>
        <v>0.5</v>
      </c>
      <c r="G182" s="40">
        <f>ABS((E182*F182)-E182)</f>
        <v>479.98665</v>
      </c>
      <c r="H182" s="1" t="s">
        <v>12</v>
      </c>
      <c r="I182" s="1" t="s">
        <v>2380</v>
      </c>
      <c r="J182" s="11">
        <f>VLOOKUP(I182,'%Zdražení'!A:C,3,0)</f>
        <v>0.17</v>
      </c>
      <c r="K182" s="17"/>
      <c r="M182" s="7"/>
    </row>
    <row r="183" spans="2:13" ht="19.5" customHeight="1" x14ac:dyDescent="0.25">
      <c r="B183" s="5" t="s">
        <v>304</v>
      </c>
      <c r="C183" s="6">
        <v>8595580565411</v>
      </c>
      <c r="D183" s="14" t="s">
        <v>281</v>
      </c>
      <c r="E183" s="38">
        <v>959.97329999999999</v>
      </c>
      <c r="F183" s="39">
        <f>VLOOKUP(H183,Slevy!B:C,2,0)</f>
        <v>0.5</v>
      </c>
      <c r="G183" s="40">
        <f>ABS((E183*F183)-E183)</f>
        <v>479.98665</v>
      </c>
      <c r="H183" s="1" t="s">
        <v>12</v>
      </c>
      <c r="I183" s="1" t="s">
        <v>2380</v>
      </c>
      <c r="J183" s="11">
        <f>VLOOKUP(I183,'%Zdražení'!A:C,3,0)</f>
        <v>0.17</v>
      </c>
      <c r="K183" s="17"/>
      <c r="M183" s="7"/>
    </row>
    <row r="184" spans="2:13" ht="19.5" customHeight="1" x14ac:dyDescent="0.25">
      <c r="B184" s="5" t="s">
        <v>305</v>
      </c>
      <c r="C184" s="6">
        <v>8595580539696</v>
      </c>
      <c r="D184" s="14" t="s">
        <v>306</v>
      </c>
      <c r="E184" s="38">
        <v>959.97329999999999</v>
      </c>
      <c r="F184" s="39">
        <f>VLOOKUP(H184,Slevy!B:C,2,0)</f>
        <v>0.5</v>
      </c>
      <c r="G184" s="40">
        <f>ABS((E184*F184)-E184)</f>
        <v>479.98665</v>
      </c>
      <c r="H184" s="1" t="s">
        <v>12</v>
      </c>
      <c r="I184" s="1" t="s">
        <v>2380</v>
      </c>
      <c r="J184" s="11">
        <f>VLOOKUP(I184,'%Zdražení'!A:C,3,0)</f>
        <v>0.17</v>
      </c>
      <c r="K184" s="17"/>
      <c r="L184" s="8" t="s">
        <v>307</v>
      </c>
      <c r="M184" s="7"/>
    </row>
    <row r="185" spans="2:13" ht="19.5" customHeight="1" x14ac:dyDescent="0.25">
      <c r="B185" s="5" t="s">
        <v>308</v>
      </c>
      <c r="C185" s="6">
        <v>8595580523671</v>
      </c>
      <c r="D185" s="14" t="s">
        <v>275</v>
      </c>
      <c r="E185" s="38">
        <v>929.00339999999994</v>
      </c>
      <c r="F185" s="39">
        <f>VLOOKUP(H185,Slevy!B:C,2,0)</f>
        <v>0.5</v>
      </c>
      <c r="G185" s="40">
        <f>ABS((E185*F185)-E185)</f>
        <v>464.50169999999997</v>
      </c>
      <c r="H185" s="1" t="s">
        <v>12</v>
      </c>
      <c r="I185" s="1" t="s">
        <v>2380</v>
      </c>
      <c r="J185" s="11">
        <f>VLOOKUP(I185,'%Zdražení'!A:C,3,0)</f>
        <v>0.17</v>
      </c>
      <c r="K185" s="17"/>
      <c r="M185" s="7"/>
    </row>
    <row r="186" spans="2:13" ht="19.5" customHeight="1" x14ac:dyDescent="0.25">
      <c r="B186" s="5" t="s">
        <v>309</v>
      </c>
      <c r="C186" s="6">
        <v>8595580531249</v>
      </c>
      <c r="D186" s="14" t="s">
        <v>300</v>
      </c>
      <c r="E186" s="38">
        <v>1037.4038999999998</v>
      </c>
      <c r="F186" s="39">
        <f>VLOOKUP(H186,Slevy!B:C,2,0)</f>
        <v>0.5</v>
      </c>
      <c r="G186" s="40">
        <f>ABS((E186*F186)-E186)</f>
        <v>518.7019499999999</v>
      </c>
      <c r="H186" s="1" t="s">
        <v>12</v>
      </c>
      <c r="I186" s="1" t="s">
        <v>2380</v>
      </c>
      <c r="J186" s="11">
        <f>VLOOKUP(I186,'%Zdražení'!A:C,3,0)</f>
        <v>0.17</v>
      </c>
      <c r="K186" s="17"/>
      <c r="M186" s="7"/>
    </row>
    <row r="187" spans="2:13" ht="19.5" customHeight="1" x14ac:dyDescent="0.25">
      <c r="B187" s="5" t="s">
        <v>310</v>
      </c>
      <c r="C187" s="6">
        <v>8595580524081</v>
      </c>
      <c r="D187" s="14" t="s">
        <v>311</v>
      </c>
      <c r="E187" s="38">
        <v>1192.23</v>
      </c>
      <c r="F187" s="39">
        <f>VLOOKUP(H187,Slevy!B:C,2,0)</f>
        <v>0.5</v>
      </c>
      <c r="G187" s="40">
        <f>ABS((E187*F187)-E187)</f>
        <v>596.11500000000001</v>
      </c>
      <c r="H187" s="1" t="s">
        <v>12</v>
      </c>
      <c r="I187" s="1" t="s">
        <v>2380</v>
      </c>
      <c r="J187" s="11">
        <f>VLOOKUP(I187,'%Zdražení'!A:C,3,0)</f>
        <v>0.17</v>
      </c>
      <c r="K187" s="17"/>
      <c r="M187" s="7"/>
    </row>
    <row r="188" spans="2:13" ht="19.5" customHeight="1" x14ac:dyDescent="0.25">
      <c r="B188" s="5" t="s">
        <v>312</v>
      </c>
      <c r="C188" s="6">
        <v>8595580524111</v>
      </c>
      <c r="D188" s="14" t="s">
        <v>313</v>
      </c>
      <c r="E188" s="38">
        <v>1532.8521000000001</v>
      </c>
      <c r="F188" s="39">
        <f>VLOOKUP(H188,Slevy!B:C,2,0)</f>
        <v>0.5</v>
      </c>
      <c r="G188" s="40">
        <f>ABS((E188*F188)-E188)</f>
        <v>766.42605000000003</v>
      </c>
      <c r="H188" s="1" t="s">
        <v>12</v>
      </c>
      <c r="I188" s="1" t="s">
        <v>2380</v>
      </c>
      <c r="J188" s="11">
        <f>VLOOKUP(I188,'%Zdražení'!A:C,3,0)</f>
        <v>0.17</v>
      </c>
      <c r="K188" s="17"/>
      <c r="M188" s="7"/>
    </row>
    <row r="189" spans="2:13" ht="19.5" customHeight="1" x14ac:dyDescent="0.25">
      <c r="B189" s="5" t="s">
        <v>314</v>
      </c>
      <c r="C189" s="6">
        <v>8595580531225</v>
      </c>
      <c r="D189" s="14" t="s">
        <v>300</v>
      </c>
      <c r="E189" s="38">
        <v>805.13549999999998</v>
      </c>
      <c r="F189" s="39">
        <f>VLOOKUP(H189,Slevy!B:C,2,0)</f>
        <v>0.5</v>
      </c>
      <c r="G189" s="40">
        <f>ABS((E189*F189)-E189)</f>
        <v>402.56774999999999</v>
      </c>
      <c r="H189" s="1" t="s">
        <v>12</v>
      </c>
      <c r="I189" s="1" t="s">
        <v>2380</v>
      </c>
      <c r="J189" s="11">
        <f>VLOOKUP(I189,'%Zdražení'!A:C,3,0)</f>
        <v>0.17</v>
      </c>
      <c r="K189" s="17"/>
      <c r="M189" s="7"/>
    </row>
    <row r="190" spans="2:13" ht="19.5" customHeight="1" x14ac:dyDescent="0.25">
      <c r="B190" s="5" t="s">
        <v>315</v>
      </c>
      <c r="C190" s="6">
        <v>8595580577537</v>
      </c>
      <c r="D190" s="14" t="s">
        <v>277</v>
      </c>
      <c r="E190" s="38">
        <v>805.13549999999998</v>
      </c>
      <c r="F190" s="39">
        <f>VLOOKUP(H190,Slevy!B:C,2,0)</f>
        <v>0.5</v>
      </c>
      <c r="G190" s="40">
        <f>ABS((E190*F190)-E190)</f>
        <v>402.56774999999999</v>
      </c>
      <c r="H190" s="1" t="s">
        <v>12</v>
      </c>
      <c r="I190" s="1" t="s">
        <v>2380</v>
      </c>
      <c r="J190" s="11">
        <f>VLOOKUP(I190,'%Zdražení'!A:C,3,0)</f>
        <v>0.17</v>
      </c>
      <c r="K190" s="17"/>
      <c r="L190" s="8" t="s">
        <v>68</v>
      </c>
      <c r="M190" s="8" t="s">
        <v>2438</v>
      </c>
    </row>
    <row r="191" spans="2:13" ht="19.5" customHeight="1" x14ac:dyDescent="0.25">
      <c r="B191" s="5" t="s">
        <v>316</v>
      </c>
      <c r="C191" s="6">
        <v>8595580577513</v>
      </c>
      <c r="D191" s="14" t="s">
        <v>279</v>
      </c>
      <c r="E191" s="38">
        <v>994.66379999999992</v>
      </c>
      <c r="F191" s="39">
        <f>VLOOKUP(H191,Slevy!B:C,2,0)</f>
        <v>0.5</v>
      </c>
      <c r="G191" s="40">
        <f>ABS((E191*F191)-E191)</f>
        <v>497.33189999999996</v>
      </c>
      <c r="H191" s="1" t="s">
        <v>12</v>
      </c>
      <c r="I191" s="1" t="s">
        <v>2380</v>
      </c>
      <c r="J191" s="11">
        <f>VLOOKUP(I191,'%Zdražení'!A:C,3,0)</f>
        <v>0.17</v>
      </c>
      <c r="K191" s="17"/>
      <c r="L191" s="8" t="s">
        <v>68</v>
      </c>
      <c r="M191" s="8" t="s">
        <v>2438</v>
      </c>
    </row>
    <row r="192" spans="2:13" ht="19.5" customHeight="1" x14ac:dyDescent="0.25">
      <c r="B192" s="5" t="s">
        <v>317</v>
      </c>
      <c r="C192" s="6">
        <v>8595580577520</v>
      </c>
      <c r="D192" s="14" t="s">
        <v>281</v>
      </c>
      <c r="E192" s="38">
        <v>994.66379999999992</v>
      </c>
      <c r="F192" s="39">
        <f>VLOOKUP(H192,Slevy!B:C,2,0)</f>
        <v>0.5</v>
      </c>
      <c r="G192" s="40">
        <f>ABS((E192*F192)-E192)</f>
        <v>497.33189999999996</v>
      </c>
      <c r="H192" s="1" t="s">
        <v>12</v>
      </c>
      <c r="I192" s="1" t="s">
        <v>2380</v>
      </c>
      <c r="J192" s="11">
        <f>VLOOKUP(I192,'%Zdražení'!A:C,3,0)</f>
        <v>0.17</v>
      </c>
      <c r="K192" s="17"/>
      <c r="L192" s="8" t="s">
        <v>68</v>
      </c>
      <c r="M192" s="8" t="s">
        <v>2438</v>
      </c>
    </row>
    <row r="193" spans="2:13" ht="19.5" customHeight="1" x14ac:dyDescent="0.25">
      <c r="B193" s="5" t="s">
        <v>318</v>
      </c>
      <c r="C193" s="6">
        <v>8595580523688</v>
      </c>
      <c r="D193" s="14" t="s">
        <v>319</v>
      </c>
      <c r="E193" s="38">
        <v>681.27929999999992</v>
      </c>
      <c r="F193" s="39">
        <f>VLOOKUP(H193,Slevy!B:C,2,0)</f>
        <v>0.5</v>
      </c>
      <c r="G193" s="40">
        <f>ABS((E193*F193)-E193)</f>
        <v>340.63964999999996</v>
      </c>
      <c r="H193" s="1" t="s">
        <v>12</v>
      </c>
      <c r="I193" s="1" t="s">
        <v>2380</v>
      </c>
      <c r="J193" s="11">
        <f>VLOOKUP(I193,'%Zdražení'!A:C,3,0)</f>
        <v>0.17</v>
      </c>
      <c r="K193" s="17"/>
      <c r="L193" s="8" t="s">
        <v>161</v>
      </c>
      <c r="M193" s="7"/>
    </row>
    <row r="194" spans="2:13" ht="19.5" customHeight="1" x14ac:dyDescent="0.25">
      <c r="B194" s="5" t="s">
        <v>321</v>
      </c>
      <c r="C194" s="6">
        <v>8595580523695</v>
      </c>
      <c r="D194" s="14" t="s">
        <v>319</v>
      </c>
      <c r="E194" s="38">
        <v>851.58449999999993</v>
      </c>
      <c r="F194" s="39">
        <f>VLOOKUP(H194,Slevy!B:C,2,0)</f>
        <v>0.5</v>
      </c>
      <c r="G194" s="40">
        <f>ABS((E194*F194)-E194)</f>
        <v>425.79224999999997</v>
      </c>
      <c r="H194" s="1" t="s">
        <v>12</v>
      </c>
      <c r="I194" s="1" t="s">
        <v>2380</v>
      </c>
      <c r="J194" s="11">
        <f>VLOOKUP(I194,'%Zdražení'!A:C,3,0)</f>
        <v>0.17</v>
      </c>
      <c r="K194" s="17"/>
      <c r="M194" s="7"/>
    </row>
    <row r="195" spans="2:13" ht="19.5" customHeight="1" x14ac:dyDescent="0.25">
      <c r="B195" s="5" t="s">
        <v>322</v>
      </c>
      <c r="C195" s="6">
        <v>8595580531218</v>
      </c>
      <c r="D195" s="14" t="s">
        <v>320</v>
      </c>
      <c r="E195" s="38">
        <v>959.97329999999999</v>
      </c>
      <c r="F195" s="39">
        <f>VLOOKUP(H195,Slevy!B:C,2,0)</f>
        <v>0.5</v>
      </c>
      <c r="G195" s="40">
        <f>ABS((E195*F195)-E195)</f>
        <v>479.98665</v>
      </c>
      <c r="H195" s="1" t="s">
        <v>12</v>
      </c>
      <c r="I195" s="1" t="s">
        <v>2380</v>
      </c>
      <c r="J195" s="11">
        <f>VLOOKUP(I195,'%Zdražení'!A:C,3,0)</f>
        <v>0.17</v>
      </c>
      <c r="K195" s="17"/>
      <c r="M195" s="7"/>
    </row>
    <row r="196" spans="2:13" ht="19.5" customHeight="1" x14ac:dyDescent="0.25">
      <c r="B196" s="5" t="s">
        <v>323</v>
      </c>
      <c r="C196" s="6">
        <v>8595580531171</v>
      </c>
      <c r="D196" s="14" t="s">
        <v>277</v>
      </c>
      <c r="E196" s="38">
        <v>959.97329999999999</v>
      </c>
      <c r="F196" s="39">
        <f>VLOOKUP(H196,Slevy!B:C,2,0)</f>
        <v>0.5</v>
      </c>
      <c r="G196" s="40">
        <f>ABS((E196*F196)-E196)</f>
        <v>479.98665</v>
      </c>
      <c r="H196" s="1" t="s">
        <v>12</v>
      </c>
      <c r="I196" s="1" t="s">
        <v>2380</v>
      </c>
      <c r="J196" s="11">
        <f>VLOOKUP(I196,'%Zdražení'!A:C,3,0)</f>
        <v>0.17</v>
      </c>
      <c r="K196" s="17"/>
      <c r="L196" s="8" t="s">
        <v>302</v>
      </c>
      <c r="M196" s="7"/>
    </row>
    <row r="197" spans="2:13" ht="19.5" customHeight="1" x14ac:dyDescent="0.25">
      <c r="B197" s="5" t="s">
        <v>324</v>
      </c>
      <c r="C197" s="6">
        <v>8595580531188</v>
      </c>
      <c r="D197" s="14" t="s">
        <v>325</v>
      </c>
      <c r="E197" s="38">
        <v>959.97329999999999</v>
      </c>
      <c r="F197" s="39">
        <f>VLOOKUP(H197,Slevy!B:C,2,0)</f>
        <v>0.5</v>
      </c>
      <c r="G197" s="40">
        <f>ABS((E197*F197)-E197)</f>
        <v>479.98665</v>
      </c>
      <c r="H197" s="1" t="s">
        <v>12</v>
      </c>
      <c r="I197" s="1" t="s">
        <v>2380</v>
      </c>
      <c r="J197" s="11">
        <f>VLOOKUP(I197,'%Zdražení'!A:C,3,0)</f>
        <v>0.17</v>
      </c>
      <c r="K197" s="17"/>
      <c r="L197" s="8" t="s">
        <v>302</v>
      </c>
      <c r="M197" s="7"/>
    </row>
    <row r="198" spans="2:13" ht="19.5" customHeight="1" x14ac:dyDescent="0.25">
      <c r="B198" s="5" t="s">
        <v>326</v>
      </c>
      <c r="C198" s="6">
        <v>8595580546212</v>
      </c>
      <c r="D198" s="14" t="s">
        <v>327</v>
      </c>
      <c r="E198" s="38">
        <v>959.97329999999999</v>
      </c>
      <c r="F198" s="39">
        <f>VLOOKUP(H198,Slevy!B:C,2,0)</f>
        <v>0.5</v>
      </c>
      <c r="G198" s="40">
        <f>ABS((E198*F198)-E198)</f>
        <v>479.98665</v>
      </c>
      <c r="H198" s="1" t="s">
        <v>12</v>
      </c>
      <c r="I198" s="1" t="s">
        <v>2380</v>
      </c>
      <c r="J198" s="11">
        <f>VLOOKUP(I198,'%Zdražení'!A:C,3,0)</f>
        <v>0.17</v>
      </c>
      <c r="K198" s="17"/>
      <c r="L198" s="8" t="s">
        <v>307</v>
      </c>
      <c r="M198" s="7"/>
    </row>
    <row r="199" spans="2:13" ht="19.5" customHeight="1" x14ac:dyDescent="0.25">
      <c r="B199" s="5" t="s">
        <v>328</v>
      </c>
      <c r="C199" s="6">
        <v>8595580546205</v>
      </c>
      <c r="D199" s="14" t="s">
        <v>329</v>
      </c>
      <c r="E199" s="38">
        <v>959.97329999999999</v>
      </c>
      <c r="F199" s="39">
        <f>VLOOKUP(H199,Slevy!B:C,2,0)</f>
        <v>0.5</v>
      </c>
      <c r="G199" s="40">
        <f>ABS((E199*F199)-E199)</f>
        <v>479.98665</v>
      </c>
      <c r="H199" s="1" t="s">
        <v>12</v>
      </c>
      <c r="I199" s="1" t="s">
        <v>2380</v>
      </c>
      <c r="J199" s="11">
        <f>VLOOKUP(I199,'%Zdražení'!A:C,3,0)</f>
        <v>0.17</v>
      </c>
      <c r="K199" s="17"/>
      <c r="L199" s="8" t="s">
        <v>307</v>
      </c>
      <c r="M199" s="7"/>
    </row>
    <row r="200" spans="2:13" ht="19.5" customHeight="1" x14ac:dyDescent="0.25">
      <c r="B200" s="4"/>
      <c r="C200" s="4"/>
      <c r="D200" s="44" t="s">
        <v>330</v>
      </c>
      <c r="E200" s="37"/>
      <c r="F200" s="37"/>
      <c r="G200" s="37"/>
      <c r="H200" s="4"/>
      <c r="I200" s="4"/>
      <c r="J200" s="4"/>
      <c r="K200" s="4"/>
    </row>
    <row r="201" spans="2:13" ht="19.5" customHeight="1" x14ac:dyDescent="0.25">
      <c r="B201" s="5" t="s">
        <v>331</v>
      </c>
      <c r="C201" s="6">
        <v>8595580557898</v>
      </c>
      <c r="D201" s="14" t="s">
        <v>332</v>
      </c>
      <c r="E201" s="38">
        <v>2243.6972999999998</v>
      </c>
      <c r="F201" s="39">
        <f>VLOOKUP(H201,Slevy!B:C,2,0)</f>
        <v>0.5</v>
      </c>
      <c r="G201" s="40">
        <f>ABS((E201*F201)-E201)</f>
        <v>1121.8486499999999</v>
      </c>
      <c r="H201" s="1" t="s">
        <v>12</v>
      </c>
      <c r="I201" s="1" t="s">
        <v>2380</v>
      </c>
      <c r="J201" s="11">
        <f>VLOOKUP(I201,'%Zdražení'!A:C,3,0)</f>
        <v>0.17</v>
      </c>
      <c r="K201" s="17"/>
      <c r="M201" s="7"/>
    </row>
    <row r="202" spans="2:13" ht="19.5" customHeight="1" x14ac:dyDescent="0.25">
      <c r="B202" s="5" t="s">
        <v>333</v>
      </c>
      <c r="C202" s="6">
        <v>8595580557904</v>
      </c>
      <c r="D202" s="14" t="s">
        <v>332</v>
      </c>
      <c r="E202" s="38">
        <v>2243.6972999999998</v>
      </c>
      <c r="F202" s="39">
        <f>VLOOKUP(H202,Slevy!B:C,2,0)</f>
        <v>0.5</v>
      </c>
      <c r="G202" s="40">
        <f>ABS((E202*F202)-E202)</f>
        <v>1121.8486499999999</v>
      </c>
      <c r="H202" s="1" t="s">
        <v>12</v>
      </c>
      <c r="I202" s="1" t="s">
        <v>2380</v>
      </c>
      <c r="J202" s="11">
        <f>VLOOKUP(I202,'%Zdražení'!A:C,3,0)</f>
        <v>0.17</v>
      </c>
      <c r="K202" s="17"/>
      <c r="M202" s="7"/>
    </row>
    <row r="203" spans="2:13" ht="19.5" customHeight="1" x14ac:dyDescent="0.25">
      <c r="B203" s="5" t="s">
        <v>334</v>
      </c>
      <c r="C203" s="6">
        <v>8595580557911</v>
      </c>
      <c r="D203" s="14" t="s">
        <v>332</v>
      </c>
      <c r="E203" s="38">
        <v>2243.6972999999998</v>
      </c>
      <c r="F203" s="39">
        <f>VLOOKUP(H203,Slevy!B:C,2,0)</f>
        <v>0.5</v>
      </c>
      <c r="G203" s="40">
        <f>ABS((E203*F203)-E203)</f>
        <v>1121.8486499999999</v>
      </c>
      <c r="H203" s="1" t="s">
        <v>12</v>
      </c>
      <c r="I203" s="1" t="s">
        <v>2380</v>
      </c>
      <c r="J203" s="11">
        <f>VLOOKUP(I203,'%Zdražení'!A:C,3,0)</f>
        <v>0.17</v>
      </c>
      <c r="K203" s="17"/>
      <c r="M203" s="7"/>
    </row>
    <row r="204" spans="2:13" ht="19.5" customHeight="1" x14ac:dyDescent="0.25">
      <c r="B204" s="5" t="s">
        <v>335</v>
      </c>
      <c r="C204" s="6">
        <v>8595580563448</v>
      </c>
      <c r="D204" s="14" t="s">
        <v>336</v>
      </c>
      <c r="E204" s="38">
        <v>2243.6972999999998</v>
      </c>
      <c r="F204" s="39">
        <f>VLOOKUP(H204,Slevy!B:C,2,0)</f>
        <v>0.5</v>
      </c>
      <c r="G204" s="40">
        <f>ABS((E204*F204)-E204)</f>
        <v>1121.8486499999999</v>
      </c>
      <c r="H204" s="1" t="s">
        <v>12</v>
      </c>
      <c r="I204" s="1" t="s">
        <v>2380</v>
      </c>
      <c r="J204" s="11">
        <f>VLOOKUP(I204,'%Zdražení'!A:C,3,0)</f>
        <v>0.17</v>
      </c>
      <c r="K204" s="17"/>
      <c r="M204" s="7"/>
    </row>
    <row r="205" spans="2:13" ht="19.5" customHeight="1" x14ac:dyDescent="0.25">
      <c r="B205" s="5" t="s">
        <v>337</v>
      </c>
      <c r="C205" s="6">
        <v>8595580563431</v>
      </c>
      <c r="D205" s="14" t="s">
        <v>336</v>
      </c>
      <c r="E205" s="38">
        <v>2243.6972999999998</v>
      </c>
      <c r="F205" s="39">
        <f>VLOOKUP(H205,Slevy!B:C,2,0)</f>
        <v>0.5</v>
      </c>
      <c r="G205" s="40">
        <f>ABS((E205*F205)-E205)</f>
        <v>1121.8486499999999</v>
      </c>
      <c r="H205" s="1" t="s">
        <v>12</v>
      </c>
      <c r="I205" s="1" t="s">
        <v>2380</v>
      </c>
      <c r="J205" s="11">
        <f>VLOOKUP(I205,'%Zdražení'!A:C,3,0)</f>
        <v>0.17</v>
      </c>
      <c r="K205" s="17"/>
      <c r="M205" s="7"/>
    </row>
    <row r="206" spans="2:13" ht="19.5" customHeight="1" x14ac:dyDescent="0.25">
      <c r="B206" s="5" t="s">
        <v>338</v>
      </c>
      <c r="C206" s="6">
        <v>8595580563424</v>
      </c>
      <c r="D206" s="14" t="s">
        <v>336</v>
      </c>
      <c r="E206" s="38">
        <v>2243.6972999999998</v>
      </c>
      <c r="F206" s="39">
        <f>VLOOKUP(H206,Slevy!B:C,2,0)</f>
        <v>0.5</v>
      </c>
      <c r="G206" s="40">
        <f>ABS((E206*F206)-E206)</f>
        <v>1121.8486499999999</v>
      </c>
      <c r="H206" s="1" t="s">
        <v>12</v>
      </c>
      <c r="I206" s="1" t="s">
        <v>2380</v>
      </c>
      <c r="J206" s="11">
        <f>VLOOKUP(I206,'%Zdražení'!A:C,3,0)</f>
        <v>0.17</v>
      </c>
      <c r="K206" s="17"/>
      <c r="M206" s="7"/>
    </row>
    <row r="207" spans="2:13" ht="19.5" customHeight="1" x14ac:dyDescent="0.25">
      <c r="B207" s="4"/>
      <c r="C207" s="4"/>
      <c r="D207" s="44" t="s">
        <v>339</v>
      </c>
      <c r="E207" s="37"/>
      <c r="F207" s="37"/>
      <c r="G207" s="37"/>
      <c r="H207" s="4"/>
      <c r="I207" s="4"/>
      <c r="J207" s="4"/>
      <c r="K207" s="4"/>
    </row>
    <row r="208" spans="2:13" ht="19.5" customHeight="1" x14ac:dyDescent="0.25">
      <c r="B208" s="5" t="s">
        <v>340</v>
      </c>
      <c r="C208" s="6">
        <v>8595580501693</v>
      </c>
      <c r="D208" s="14" t="s">
        <v>341</v>
      </c>
      <c r="E208" s="38">
        <v>510.9624</v>
      </c>
      <c r="F208" s="39">
        <f>VLOOKUP(H208,Slevy!B:C,2,0)</f>
        <v>0.5</v>
      </c>
      <c r="G208" s="40">
        <f>ABS((E208*F208)-E208)</f>
        <v>255.4812</v>
      </c>
      <c r="H208" s="1" t="s">
        <v>12</v>
      </c>
      <c r="I208" s="1" t="s">
        <v>2380</v>
      </c>
      <c r="J208" s="11">
        <f>VLOOKUP(I208,'%Zdražení'!A:C,3,0)</f>
        <v>0.17</v>
      </c>
      <c r="K208" s="17"/>
      <c r="M208" s="7"/>
    </row>
    <row r="209" spans="2:13" ht="19.5" customHeight="1" x14ac:dyDescent="0.25">
      <c r="B209" s="5" t="s">
        <v>342</v>
      </c>
      <c r="C209" s="6">
        <v>8595580556044</v>
      </c>
      <c r="D209" s="14" t="s">
        <v>343</v>
      </c>
      <c r="E209" s="38">
        <v>2554.7651999999998</v>
      </c>
      <c r="F209" s="39">
        <f>VLOOKUP(H209,Slevy!B:C,2,0)</f>
        <v>0.5</v>
      </c>
      <c r="G209" s="40">
        <f>ABS((E209*F209)-E209)</f>
        <v>1277.3825999999999</v>
      </c>
      <c r="H209" s="1" t="s">
        <v>12</v>
      </c>
      <c r="I209" s="1" t="s">
        <v>2380</v>
      </c>
      <c r="J209" s="11">
        <f>VLOOKUP(I209,'%Zdražení'!A:C,3,0)</f>
        <v>0.17</v>
      </c>
      <c r="K209" s="17"/>
      <c r="M209" s="7"/>
    </row>
    <row r="210" spans="2:13" ht="19.5" customHeight="1" x14ac:dyDescent="0.25">
      <c r="B210" s="5" t="s">
        <v>344</v>
      </c>
      <c r="C210" s="6">
        <v>8595580556051</v>
      </c>
      <c r="D210" s="14" t="s">
        <v>345</v>
      </c>
      <c r="E210" s="38">
        <v>2802.5126999999998</v>
      </c>
      <c r="F210" s="39">
        <f>VLOOKUP(H210,Slevy!B:C,2,0)</f>
        <v>0.5</v>
      </c>
      <c r="G210" s="40">
        <f>ABS((E210*F210)-E210)</f>
        <v>1401.2563499999999</v>
      </c>
      <c r="H210" s="1" t="s">
        <v>12</v>
      </c>
      <c r="I210" s="1" t="s">
        <v>2380</v>
      </c>
      <c r="J210" s="11">
        <f>VLOOKUP(I210,'%Zdražení'!A:C,3,0)</f>
        <v>0.17</v>
      </c>
      <c r="K210" s="17"/>
      <c r="M210" s="7"/>
    </row>
    <row r="211" spans="2:13" ht="19.5" customHeight="1" x14ac:dyDescent="0.25">
      <c r="B211" s="5" t="s">
        <v>346</v>
      </c>
      <c r="C211" s="6">
        <v>8595580563394</v>
      </c>
      <c r="D211" s="14" t="s">
        <v>347</v>
      </c>
      <c r="E211" s="38">
        <v>2554.7651999999998</v>
      </c>
      <c r="F211" s="39">
        <f>VLOOKUP(H211,Slevy!B:C,2,0)</f>
        <v>0.5</v>
      </c>
      <c r="G211" s="40">
        <f>ABS((E211*F211)-E211)</f>
        <v>1277.3825999999999</v>
      </c>
      <c r="H211" s="1" t="s">
        <v>12</v>
      </c>
      <c r="I211" s="1" t="s">
        <v>2380</v>
      </c>
      <c r="J211" s="11">
        <f>VLOOKUP(I211,'%Zdražení'!A:C,3,0)</f>
        <v>0.17</v>
      </c>
      <c r="K211" s="17"/>
      <c r="M211" s="7"/>
    </row>
    <row r="212" spans="2:13" ht="19.5" customHeight="1" x14ac:dyDescent="0.25">
      <c r="B212" s="4"/>
      <c r="C212" s="4"/>
      <c r="D212" s="44" t="s">
        <v>348</v>
      </c>
      <c r="E212" s="37"/>
      <c r="F212" s="37"/>
      <c r="G212" s="37"/>
      <c r="H212" s="4"/>
      <c r="I212" s="4"/>
      <c r="J212" s="4"/>
      <c r="K212" s="4"/>
    </row>
    <row r="213" spans="2:13" ht="19.5" customHeight="1" x14ac:dyDescent="0.25">
      <c r="B213" s="5" t="s">
        <v>349</v>
      </c>
      <c r="C213" s="6">
        <v>8595580556068</v>
      </c>
      <c r="D213" s="14" t="s">
        <v>350</v>
      </c>
      <c r="E213" s="38">
        <v>2223.2560000000003</v>
      </c>
      <c r="F213" s="39">
        <f>VLOOKUP(H213,Slevy!B:C,2,0)</f>
        <v>0.5</v>
      </c>
      <c r="G213" s="40">
        <f>ABS((E213*F213)-E213)</f>
        <v>1111.6280000000002</v>
      </c>
      <c r="H213" s="1" t="s">
        <v>12</v>
      </c>
      <c r="I213" s="1" t="s">
        <v>2381</v>
      </c>
      <c r="J213" s="11">
        <f>VLOOKUP(I213,'%Zdražení'!A:C,3,0)</f>
        <v>0.12</v>
      </c>
      <c r="K213" s="17"/>
      <c r="M213" s="7"/>
    </row>
    <row r="214" spans="2:13" ht="19.5" customHeight="1" x14ac:dyDescent="0.25">
      <c r="B214" s="5" t="s">
        <v>351</v>
      </c>
      <c r="C214" s="6">
        <v>8595580556075</v>
      </c>
      <c r="D214" s="14" t="s">
        <v>352</v>
      </c>
      <c r="E214" s="38">
        <v>2445.5872000000004</v>
      </c>
      <c r="F214" s="39">
        <f>VLOOKUP(H214,Slevy!B:C,2,0)</f>
        <v>0.5</v>
      </c>
      <c r="G214" s="40">
        <f>ABS((E214*F214)-E214)</f>
        <v>1222.7936000000002</v>
      </c>
      <c r="H214" s="1" t="s">
        <v>12</v>
      </c>
      <c r="I214" s="1" t="s">
        <v>2381</v>
      </c>
      <c r="J214" s="11">
        <f>VLOOKUP(I214,'%Zdražení'!A:C,3,0)</f>
        <v>0.12</v>
      </c>
      <c r="K214" s="17"/>
      <c r="M214" s="7"/>
    </row>
    <row r="215" spans="2:13" ht="19.5" customHeight="1" x14ac:dyDescent="0.25">
      <c r="B215" s="5" t="s">
        <v>353</v>
      </c>
      <c r="C215" s="6">
        <v>8595580563417</v>
      </c>
      <c r="D215" s="14" t="s">
        <v>354</v>
      </c>
      <c r="E215" s="38">
        <v>2223.2560000000003</v>
      </c>
      <c r="F215" s="39">
        <f>VLOOKUP(H215,Slevy!B:C,2,0)</f>
        <v>0.5</v>
      </c>
      <c r="G215" s="40">
        <f>ABS((E215*F215)-E215)</f>
        <v>1111.6280000000002</v>
      </c>
      <c r="H215" s="1" t="s">
        <v>12</v>
      </c>
      <c r="I215" s="1" t="s">
        <v>2381</v>
      </c>
      <c r="J215" s="11">
        <f>VLOOKUP(I215,'%Zdražení'!A:C,3,0)</f>
        <v>0.12</v>
      </c>
      <c r="K215" s="17"/>
      <c r="M215" s="7"/>
    </row>
    <row r="216" spans="2:13" ht="19.5" customHeight="1" x14ac:dyDescent="0.25">
      <c r="B216" s="5" t="s">
        <v>355</v>
      </c>
      <c r="C216" s="6">
        <v>8595580556082</v>
      </c>
      <c r="D216" s="14" t="s">
        <v>356</v>
      </c>
      <c r="E216" s="38">
        <v>2223.2560000000003</v>
      </c>
      <c r="F216" s="39">
        <f>VLOOKUP(H216,Slevy!B:C,2,0)</f>
        <v>0.5</v>
      </c>
      <c r="G216" s="40">
        <f>ABS((E216*F216)-E216)</f>
        <v>1111.6280000000002</v>
      </c>
      <c r="H216" s="1" t="s">
        <v>12</v>
      </c>
      <c r="I216" s="1" t="s">
        <v>2381</v>
      </c>
      <c r="J216" s="11">
        <f>VLOOKUP(I216,'%Zdražení'!A:C,3,0)</f>
        <v>0.12</v>
      </c>
      <c r="K216" s="17"/>
      <c r="M216" s="7"/>
    </row>
    <row r="217" spans="2:13" ht="19.5" customHeight="1" x14ac:dyDescent="0.25">
      <c r="B217" s="5" t="s">
        <v>357</v>
      </c>
      <c r="C217" s="6">
        <v>8595580556099</v>
      </c>
      <c r="D217" s="14" t="s">
        <v>358</v>
      </c>
      <c r="E217" s="38">
        <v>2445.5872000000004</v>
      </c>
      <c r="F217" s="39">
        <f>VLOOKUP(H217,Slevy!B:C,2,0)</f>
        <v>0.5</v>
      </c>
      <c r="G217" s="40">
        <f>ABS((E217*F217)-E217)</f>
        <v>1222.7936000000002</v>
      </c>
      <c r="H217" s="1" t="s">
        <v>12</v>
      </c>
      <c r="I217" s="1" t="s">
        <v>2381</v>
      </c>
      <c r="J217" s="11">
        <f>VLOOKUP(I217,'%Zdražení'!A:C,3,0)</f>
        <v>0.12</v>
      </c>
      <c r="K217" s="17"/>
      <c r="M217" s="7"/>
    </row>
    <row r="218" spans="2:13" ht="19.5" customHeight="1" x14ac:dyDescent="0.25">
      <c r="B218" s="5" t="s">
        <v>359</v>
      </c>
      <c r="C218" s="6">
        <v>8595580563400</v>
      </c>
      <c r="D218" s="14" t="s">
        <v>360</v>
      </c>
      <c r="E218" s="38">
        <v>2223.2560000000003</v>
      </c>
      <c r="F218" s="39">
        <f>VLOOKUP(H218,Slevy!B:C,2,0)</f>
        <v>0.5</v>
      </c>
      <c r="G218" s="40">
        <f>ABS((E218*F218)-E218)</f>
        <v>1111.6280000000002</v>
      </c>
      <c r="H218" s="1" t="s">
        <v>12</v>
      </c>
      <c r="I218" s="1" t="s">
        <v>2381</v>
      </c>
      <c r="J218" s="11">
        <f>VLOOKUP(I218,'%Zdražení'!A:C,3,0)</f>
        <v>0.12</v>
      </c>
      <c r="K218" s="17"/>
      <c r="M218" s="7"/>
    </row>
    <row r="219" spans="2:13" ht="19.5" customHeight="1" x14ac:dyDescent="0.25">
      <c r="B219" s="5" t="s">
        <v>361</v>
      </c>
      <c r="C219" s="6">
        <v>8595580554835</v>
      </c>
      <c r="D219" s="14" t="s">
        <v>362</v>
      </c>
      <c r="E219" s="38">
        <v>1096.816</v>
      </c>
      <c r="F219" s="39">
        <f>VLOOKUP(H219,Slevy!B:C,2,0)</f>
        <v>0.5</v>
      </c>
      <c r="G219" s="40">
        <f>ABS((E219*F219)-E219)</f>
        <v>548.40800000000002</v>
      </c>
      <c r="H219" s="1" t="s">
        <v>12</v>
      </c>
      <c r="I219" s="1" t="s">
        <v>2381</v>
      </c>
      <c r="J219" s="11">
        <f>VLOOKUP(I219,'%Zdražení'!A:C,3,0)</f>
        <v>0.12</v>
      </c>
      <c r="K219" s="17"/>
      <c r="M219" s="7"/>
    </row>
    <row r="220" spans="2:13" ht="19.5" customHeight="1" x14ac:dyDescent="0.25">
      <c r="B220" s="5" t="s">
        <v>363</v>
      </c>
      <c r="C220" s="6">
        <v>8595580554842</v>
      </c>
      <c r="D220" s="14" t="s">
        <v>364</v>
      </c>
      <c r="E220" s="38">
        <v>1452.5280000000002</v>
      </c>
      <c r="F220" s="39">
        <f>VLOOKUP(H220,Slevy!B:C,2,0)</f>
        <v>0.5</v>
      </c>
      <c r="G220" s="40">
        <f>ABS((E220*F220)-E220)</f>
        <v>726.26400000000012</v>
      </c>
      <c r="H220" s="1" t="s">
        <v>12</v>
      </c>
      <c r="I220" s="1" t="s">
        <v>2381</v>
      </c>
      <c r="J220" s="11">
        <f>VLOOKUP(I220,'%Zdražení'!A:C,3,0)</f>
        <v>0.12</v>
      </c>
      <c r="K220" s="17"/>
      <c r="M220" s="7"/>
    </row>
    <row r="221" spans="2:13" ht="19.5" customHeight="1" x14ac:dyDescent="0.25">
      <c r="B221" s="5" t="s">
        <v>365</v>
      </c>
      <c r="C221" s="6">
        <v>8595580554859</v>
      </c>
      <c r="D221" s="14" t="s">
        <v>366</v>
      </c>
      <c r="E221" s="38">
        <v>1215.3680000000002</v>
      </c>
      <c r="F221" s="39">
        <f>VLOOKUP(H221,Slevy!B:C,2,0)</f>
        <v>0.5</v>
      </c>
      <c r="G221" s="40">
        <f>ABS((E221*F221)-E221)</f>
        <v>607.68400000000008</v>
      </c>
      <c r="H221" s="1" t="s">
        <v>12</v>
      </c>
      <c r="I221" s="1" t="s">
        <v>2381</v>
      </c>
      <c r="J221" s="11">
        <f>VLOOKUP(I221,'%Zdražení'!A:C,3,0)</f>
        <v>0.12</v>
      </c>
      <c r="K221" s="17"/>
      <c r="M221" s="7"/>
    </row>
    <row r="222" spans="2:13" ht="19.5" customHeight="1" x14ac:dyDescent="0.25">
      <c r="B222" s="5" t="s">
        <v>367</v>
      </c>
      <c r="C222" s="6">
        <v>8595580554866</v>
      </c>
      <c r="D222" s="14" t="s">
        <v>368</v>
      </c>
      <c r="E222" s="38">
        <v>1467.3456000000003</v>
      </c>
      <c r="F222" s="39">
        <f>VLOOKUP(H222,Slevy!B:C,2,0)</f>
        <v>0.5</v>
      </c>
      <c r="G222" s="40">
        <f>ABS((E222*F222)-E222)</f>
        <v>733.67280000000017</v>
      </c>
      <c r="H222" s="1" t="s">
        <v>12</v>
      </c>
      <c r="I222" s="1" t="s">
        <v>2381</v>
      </c>
      <c r="J222" s="11">
        <f>VLOOKUP(I222,'%Zdražení'!A:C,3,0)</f>
        <v>0.12</v>
      </c>
      <c r="K222" s="17"/>
      <c r="M222" s="7"/>
    </row>
    <row r="223" spans="2:13" ht="19.5" customHeight="1" x14ac:dyDescent="0.25">
      <c r="B223" s="5" t="s">
        <v>369</v>
      </c>
      <c r="C223" s="6">
        <v>8595580554880</v>
      </c>
      <c r="D223" s="14" t="s">
        <v>370</v>
      </c>
      <c r="E223" s="38">
        <v>1748.9696000000001</v>
      </c>
      <c r="F223" s="39">
        <f>VLOOKUP(H223,Slevy!B:C,2,0)</f>
        <v>0.5</v>
      </c>
      <c r="G223" s="40">
        <f>ABS((E223*F223)-E223)</f>
        <v>874.48480000000006</v>
      </c>
      <c r="H223" s="1" t="s">
        <v>12</v>
      </c>
      <c r="I223" s="1" t="s">
        <v>2381</v>
      </c>
      <c r="J223" s="11">
        <f>VLOOKUP(I223,'%Zdražení'!A:C,3,0)</f>
        <v>0.12</v>
      </c>
      <c r="K223" s="17"/>
      <c r="M223" s="7"/>
    </row>
    <row r="224" spans="2:13" ht="19.5" customHeight="1" x14ac:dyDescent="0.25">
      <c r="B224" s="5" t="s">
        <v>371</v>
      </c>
      <c r="C224" s="6">
        <v>8595580554873</v>
      </c>
      <c r="D224" s="14" t="s">
        <v>372</v>
      </c>
      <c r="E224" s="38">
        <v>2104.6704000000004</v>
      </c>
      <c r="F224" s="39">
        <f>VLOOKUP(H224,Slevy!B:C,2,0)</f>
        <v>0.5</v>
      </c>
      <c r="G224" s="40">
        <f>ABS((E224*F224)-E224)</f>
        <v>1052.3352000000002</v>
      </c>
      <c r="H224" s="1" t="s">
        <v>12</v>
      </c>
      <c r="I224" s="1" t="s">
        <v>2381</v>
      </c>
      <c r="J224" s="11">
        <f>VLOOKUP(I224,'%Zdražení'!A:C,3,0)</f>
        <v>0.12</v>
      </c>
      <c r="K224" s="17"/>
      <c r="M224" s="7"/>
    </row>
    <row r="225" spans="2:13" ht="19.5" customHeight="1" x14ac:dyDescent="0.25">
      <c r="B225" s="5" t="s">
        <v>373</v>
      </c>
      <c r="C225" s="6">
        <v>8595580554897</v>
      </c>
      <c r="D225" s="14" t="s">
        <v>374</v>
      </c>
      <c r="E225" s="38">
        <v>800.37440000000004</v>
      </c>
      <c r="F225" s="39">
        <f>VLOOKUP(H225,Slevy!B:C,2,0)</f>
        <v>0.5</v>
      </c>
      <c r="G225" s="40">
        <f>ABS((E225*F225)-E225)</f>
        <v>400.18720000000002</v>
      </c>
      <c r="H225" s="1" t="s">
        <v>12</v>
      </c>
      <c r="I225" s="1" t="s">
        <v>2381</v>
      </c>
      <c r="J225" s="11">
        <f>VLOOKUP(I225,'%Zdražení'!A:C,3,0)</f>
        <v>0.12</v>
      </c>
      <c r="K225" s="17"/>
      <c r="M225" s="7"/>
    </row>
    <row r="226" spans="2:13" ht="19.5" customHeight="1" x14ac:dyDescent="0.25">
      <c r="B226" s="5" t="s">
        <v>375</v>
      </c>
      <c r="C226" s="6">
        <v>8595580554903</v>
      </c>
      <c r="D226" s="14" t="s">
        <v>376</v>
      </c>
      <c r="E226" s="38">
        <v>1215.3680000000002</v>
      </c>
      <c r="F226" s="39">
        <f>VLOOKUP(H226,Slevy!B:C,2,0)</f>
        <v>0.5</v>
      </c>
      <c r="G226" s="40">
        <f>ABS((E226*F226)-E226)</f>
        <v>607.68400000000008</v>
      </c>
      <c r="H226" s="1" t="s">
        <v>12</v>
      </c>
      <c r="I226" s="1" t="s">
        <v>2381</v>
      </c>
      <c r="J226" s="11">
        <f>VLOOKUP(I226,'%Zdražení'!A:C,3,0)</f>
        <v>0.12</v>
      </c>
      <c r="K226" s="17"/>
      <c r="M226" s="7"/>
    </row>
    <row r="227" spans="2:13" ht="19.5" customHeight="1" x14ac:dyDescent="0.25">
      <c r="B227" s="5" t="s">
        <v>377</v>
      </c>
      <c r="C227" s="6">
        <v>8595580554910</v>
      </c>
      <c r="D227" s="14" t="s">
        <v>378</v>
      </c>
      <c r="E227" s="38">
        <v>963.42400000000009</v>
      </c>
      <c r="F227" s="39">
        <f>VLOOKUP(H227,Slevy!B:C,2,0)</f>
        <v>0.5</v>
      </c>
      <c r="G227" s="40">
        <f>ABS((E227*F227)-E227)</f>
        <v>481.71200000000005</v>
      </c>
      <c r="H227" s="1" t="s">
        <v>12</v>
      </c>
      <c r="I227" s="1" t="s">
        <v>2381</v>
      </c>
      <c r="J227" s="11">
        <f>VLOOKUP(I227,'%Zdražení'!A:C,3,0)</f>
        <v>0.12</v>
      </c>
      <c r="K227" s="17"/>
      <c r="M227" s="7"/>
    </row>
    <row r="228" spans="2:13" ht="19.5" customHeight="1" x14ac:dyDescent="0.25">
      <c r="B228" s="5" t="s">
        <v>379</v>
      </c>
      <c r="C228" s="6">
        <v>8595580554927</v>
      </c>
      <c r="D228" s="14" t="s">
        <v>380</v>
      </c>
      <c r="E228" s="38">
        <v>1259.8543999999999</v>
      </c>
      <c r="F228" s="39">
        <f>VLOOKUP(H228,Slevy!B:C,2,0)</f>
        <v>0.5</v>
      </c>
      <c r="G228" s="40">
        <f>ABS((E228*F228)-E228)</f>
        <v>629.92719999999997</v>
      </c>
      <c r="H228" s="1" t="s">
        <v>12</v>
      </c>
      <c r="I228" s="1" t="s">
        <v>2381</v>
      </c>
      <c r="J228" s="11">
        <f>VLOOKUP(I228,'%Zdražení'!A:C,3,0)</f>
        <v>0.12</v>
      </c>
      <c r="K228" s="17"/>
      <c r="M228" s="7"/>
    </row>
    <row r="229" spans="2:13" ht="19.5" customHeight="1" x14ac:dyDescent="0.25">
      <c r="B229" s="5" t="s">
        <v>381</v>
      </c>
      <c r="C229" s="6">
        <v>8595580554934</v>
      </c>
      <c r="D229" s="14" t="s">
        <v>382</v>
      </c>
      <c r="E229" s="38">
        <v>1445.2031999999999</v>
      </c>
      <c r="F229" s="39">
        <f>VLOOKUP(H229,Slevy!B:C,2,0)</f>
        <v>0.5</v>
      </c>
      <c r="G229" s="40">
        <f>ABS((E229*F229)-E229)</f>
        <v>722.60159999999996</v>
      </c>
      <c r="H229" s="1" t="s">
        <v>12</v>
      </c>
      <c r="I229" s="1" t="s">
        <v>2381</v>
      </c>
      <c r="J229" s="11">
        <f>VLOOKUP(I229,'%Zdražení'!A:C,3,0)</f>
        <v>0.12</v>
      </c>
      <c r="K229" s="17"/>
      <c r="M229" s="7"/>
    </row>
    <row r="230" spans="2:13" ht="19.5" customHeight="1" x14ac:dyDescent="0.25">
      <c r="B230" s="4"/>
      <c r="C230" s="4"/>
      <c r="D230" s="44" t="s">
        <v>383</v>
      </c>
      <c r="E230" s="37"/>
      <c r="F230" s="37"/>
      <c r="G230" s="37"/>
      <c r="H230" s="4"/>
      <c r="I230" s="4"/>
      <c r="J230" s="4"/>
      <c r="K230" s="4"/>
    </row>
    <row r="231" spans="2:13" ht="19.5" customHeight="1" x14ac:dyDescent="0.25">
      <c r="B231" s="5" t="s">
        <v>384</v>
      </c>
      <c r="C231" s="6">
        <v>8595580501952</v>
      </c>
      <c r="D231" s="14" t="s">
        <v>385</v>
      </c>
      <c r="E231" s="38">
        <v>232.26839999999999</v>
      </c>
      <c r="F231" s="39">
        <f>VLOOKUP(H231,Slevy!B:C,2,0)</f>
        <v>0.5</v>
      </c>
      <c r="G231" s="40">
        <f>ABS((E231*F231)-E231)</f>
        <v>116.13419999999999</v>
      </c>
      <c r="H231" s="1" t="s">
        <v>12</v>
      </c>
      <c r="I231" s="1" t="s">
        <v>2380</v>
      </c>
      <c r="J231" s="11">
        <f>VLOOKUP(I231,'%Zdražení'!A:C,3,0)</f>
        <v>0.17</v>
      </c>
      <c r="K231" s="17"/>
      <c r="M231" s="7"/>
    </row>
    <row r="232" spans="2:13" ht="19.5" customHeight="1" x14ac:dyDescent="0.25">
      <c r="B232" s="5" t="s">
        <v>386</v>
      </c>
      <c r="C232" s="6">
        <v>8595580501969</v>
      </c>
      <c r="D232" s="14" t="s">
        <v>387</v>
      </c>
      <c r="E232" s="38">
        <v>247.73579999999998</v>
      </c>
      <c r="F232" s="39">
        <f>VLOOKUP(H232,Slevy!B:C,2,0)</f>
        <v>0.5</v>
      </c>
      <c r="G232" s="40">
        <f>ABS((E232*F232)-E232)</f>
        <v>123.86789999999999</v>
      </c>
      <c r="H232" s="1" t="s">
        <v>12</v>
      </c>
      <c r="I232" s="1" t="s">
        <v>2380</v>
      </c>
      <c r="J232" s="11">
        <f>VLOOKUP(I232,'%Zdražení'!A:C,3,0)</f>
        <v>0.17</v>
      </c>
      <c r="K232" s="17"/>
      <c r="M232" s="7"/>
    </row>
    <row r="233" spans="2:13" ht="19.5" customHeight="1" x14ac:dyDescent="0.25">
      <c r="B233" s="5" t="s">
        <v>388</v>
      </c>
      <c r="C233" s="6">
        <v>8595580501976</v>
      </c>
      <c r="D233" s="14" t="s">
        <v>389</v>
      </c>
      <c r="E233" s="38">
        <v>418.05269999999996</v>
      </c>
      <c r="F233" s="39">
        <f>VLOOKUP(H233,Slevy!B:C,2,0)</f>
        <v>0.5</v>
      </c>
      <c r="G233" s="40">
        <f>ABS((E233*F233)-E233)</f>
        <v>209.02634999999998</v>
      </c>
      <c r="H233" s="1" t="s">
        <v>12</v>
      </c>
      <c r="I233" s="1" t="s">
        <v>2380</v>
      </c>
      <c r="J233" s="11">
        <f>VLOOKUP(I233,'%Zdražení'!A:C,3,0)</f>
        <v>0.17</v>
      </c>
      <c r="K233" s="17"/>
      <c r="M233" s="7"/>
    </row>
    <row r="234" spans="2:13" ht="19.5" customHeight="1" x14ac:dyDescent="0.25">
      <c r="B234" s="5" t="s">
        <v>390</v>
      </c>
      <c r="C234" s="6">
        <v>8595580501983</v>
      </c>
      <c r="D234" s="14" t="s">
        <v>391</v>
      </c>
      <c r="E234" s="38">
        <v>603.86039999999991</v>
      </c>
      <c r="F234" s="39">
        <f>VLOOKUP(H234,Slevy!B:C,2,0)</f>
        <v>0.5</v>
      </c>
      <c r="G234" s="40">
        <f>ABS((E234*F234)-E234)</f>
        <v>301.93019999999996</v>
      </c>
      <c r="H234" s="1" t="s">
        <v>12</v>
      </c>
      <c r="I234" s="1" t="s">
        <v>2380</v>
      </c>
      <c r="J234" s="11">
        <f>VLOOKUP(I234,'%Zdražení'!A:C,3,0)</f>
        <v>0.17</v>
      </c>
      <c r="K234" s="17"/>
      <c r="M234" s="7"/>
    </row>
    <row r="235" spans="2:13" ht="19.5" customHeight="1" x14ac:dyDescent="0.25">
      <c r="B235" s="5" t="s">
        <v>392</v>
      </c>
      <c r="C235" s="6">
        <v>8595580552367</v>
      </c>
      <c r="D235" s="14" t="s">
        <v>393</v>
      </c>
      <c r="E235" s="38">
        <v>269.31059999999997</v>
      </c>
      <c r="F235" s="39">
        <f>VLOOKUP(H235,Slevy!B:C,2,0)</f>
        <v>0.5</v>
      </c>
      <c r="G235" s="40">
        <f>ABS((E235*F235)-E235)</f>
        <v>134.65529999999998</v>
      </c>
      <c r="H235" s="1" t="s">
        <v>12</v>
      </c>
      <c r="I235" s="1" t="s">
        <v>2380</v>
      </c>
      <c r="J235" s="11">
        <f>VLOOKUP(I235,'%Zdražení'!A:C,3,0)</f>
        <v>0.17</v>
      </c>
      <c r="K235" s="17"/>
      <c r="M235" s="7"/>
    </row>
    <row r="236" spans="2:13" ht="19.5" customHeight="1" x14ac:dyDescent="0.25">
      <c r="B236" s="4"/>
      <c r="C236" s="4"/>
      <c r="D236" s="44" t="s">
        <v>394</v>
      </c>
      <c r="E236" s="37"/>
      <c r="F236" s="37"/>
      <c r="G236" s="37"/>
      <c r="H236" s="4"/>
      <c r="I236" s="4"/>
      <c r="J236" s="4"/>
      <c r="K236" s="4"/>
    </row>
    <row r="237" spans="2:13" ht="19.5" customHeight="1" x14ac:dyDescent="0.25">
      <c r="B237" s="5" t="s">
        <v>395</v>
      </c>
      <c r="C237" s="6">
        <v>8595580503376</v>
      </c>
      <c r="D237" s="14" t="s">
        <v>396</v>
      </c>
      <c r="E237" s="38">
        <v>258.32280000000003</v>
      </c>
      <c r="F237" s="39">
        <f>VLOOKUP(H237,Slevy!B:C,2,0)</f>
        <v>0.5</v>
      </c>
      <c r="G237" s="40">
        <f>ABS((E237*F237)-E237)</f>
        <v>129.16140000000001</v>
      </c>
      <c r="H237" s="1" t="s">
        <v>12</v>
      </c>
      <c r="I237" s="1" t="s">
        <v>2382</v>
      </c>
      <c r="J237" s="11">
        <f>VLOOKUP(I237,'%Zdražení'!A:C,3,0)</f>
        <v>0.22</v>
      </c>
      <c r="K237" s="17"/>
      <c r="M237" s="7"/>
    </row>
    <row r="238" spans="2:13" ht="19.5" customHeight="1" x14ac:dyDescent="0.25">
      <c r="B238" s="5" t="s">
        <v>397</v>
      </c>
      <c r="C238" s="6">
        <v>8595580531416</v>
      </c>
      <c r="D238" s="14" t="s">
        <v>398</v>
      </c>
      <c r="E238" s="38">
        <v>316.01659999999998</v>
      </c>
      <c r="F238" s="39">
        <f>VLOOKUP(H238,Slevy!B:C,2,0)</f>
        <v>0.5</v>
      </c>
      <c r="G238" s="40">
        <f>ABS((E238*F238)-E238)</f>
        <v>158.00829999999999</v>
      </c>
      <c r="H238" s="1" t="s">
        <v>12</v>
      </c>
      <c r="I238" s="1" t="s">
        <v>2382</v>
      </c>
      <c r="J238" s="11">
        <f>VLOOKUP(I238,'%Zdražení'!A:C,3,0)</f>
        <v>0.22</v>
      </c>
      <c r="K238" s="17"/>
      <c r="M238" s="7"/>
    </row>
    <row r="239" spans="2:13" ht="19.5" customHeight="1" x14ac:dyDescent="0.25">
      <c r="B239" s="5" t="s">
        <v>399</v>
      </c>
      <c r="C239" s="6">
        <v>8595580500573</v>
      </c>
      <c r="D239" s="14" t="s">
        <v>400</v>
      </c>
      <c r="E239" s="38">
        <v>246.745</v>
      </c>
      <c r="F239" s="39">
        <f>VLOOKUP(H239,Slevy!B:C,2,0)</f>
        <v>0.5</v>
      </c>
      <c r="G239" s="40">
        <f>ABS((E239*F239)-E239)</f>
        <v>123.3725</v>
      </c>
      <c r="H239" s="1" t="s">
        <v>12</v>
      </c>
      <c r="I239" s="1" t="s">
        <v>2382</v>
      </c>
      <c r="J239" s="11">
        <f>VLOOKUP(I239,'%Zdražení'!A:C,3,0)</f>
        <v>0.22</v>
      </c>
      <c r="K239" s="17"/>
      <c r="M239" s="7"/>
    </row>
    <row r="240" spans="2:13" ht="19.5" customHeight="1" x14ac:dyDescent="0.25">
      <c r="B240" s="3"/>
      <c r="C240" s="3"/>
      <c r="D240" s="43" t="s">
        <v>401</v>
      </c>
      <c r="E240" s="36"/>
      <c r="F240" s="36"/>
      <c r="G240" s="36"/>
      <c r="H240" s="3"/>
      <c r="I240" s="3"/>
      <c r="J240" s="3"/>
      <c r="K240" s="3"/>
    </row>
    <row r="241" spans="2:13" ht="19.5" customHeight="1" x14ac:dyDescent="0.25">
      <c r="B241" s="4"/>
      <c r="C241" s="4"/>
      <c r="D241" s="44" t="s">
        <v>402</v>
      </c>
      <c r="E241" s="37"/>
      <c r="F241" s="37"/>
      <c r="G241" s="37"/>
      <c r="H241" s="4"/>
      <c r="I241" s="4"/>
      <c r="J241" s="4"/>
      <c r="K241" s="4"/>
    </row>
    <row r="242" spans="2:13" ht="19.5" customHeight="1" x14ac:dyDescent="0.25">
      <c r="B242" s="5" t="s">
        <v>403</v>
      </c>
      <c r="C242" s="6">
        <v>8595580572853</v>
      </c>
      <c r="D242" s="14" t="s">
        <v>404</v>
      </c>
      <c r="E242" s="38">
        <v>28.868600000000001</v>
      </c>
      <c r="F242" s="39">
        <f>VLOOKUP(H242,Slevy!B:C,2,0)</f>
        <v>0.5</v>
      </c>
      <c r="G242" s="40">
        <f>ABS((E242*F242)-E242)</f>
        <v>14.4343</v>
      </c>
      <c r="H242" s="1" t="s">
        <v>12</v>
      </c>
      <c r="I242" s="1" t="s">
        <v>2383</v>
      </c>
      <c r="J242" s="11">
        <f>VLOOKUP(I242,'%Zdražení'!A:C,3,0)</f>
        <v>7.0000000000000007E-2</v>
      </c>
      <c r="K242" s="17"/>
      <c r="M242" s="7"/>
    </row>
    <row r="243" spans="2:13" ht="19.5" customHeight="1" x14ac:dyDescent="0.25">
      <c r="B243" s="5" t="s">
        <v>405</v>
      </c>
      <c r="C243" s="6">
        <v>8595580572976</v>
      </c>
      <c r="D243" s="14" t="s">
        <v>404</v>
      </c>
      <c r="E243" s="38">
        <v>28.868600000000001</v>
      </c>
      <c r="F243" s="39">
        <f>VLOOKUP(H243,Slevy!B:C,2,0)</f>
        <v>0.5</v>
      </c>
      <c r="G243" s="40">
        <f>ABS((E243*F243)-E243)</f>
        <v>14.4343</v>
      </c>
      <c r="H243" s="1" t="s">
        <v>12</v>
      </c>
      <c r="I243" s="1" t="s">
        <v>2383</v>
      </c>
      <c r="J243" s="11">
        <f>VLOOKUP(I243,'%Zdražení'!A:C,3,0)</f>
        <v>7.0000000000000007E-2</v>
      </c>
      <c r="K243" s="17"/>
      <c r="M243" s="7"/>
    </row>
    <row r="244" spans="2:13" ht="19.5" customHeight="1" x14ac:dyDescent="0.25">
      <c r="B244" s="5" t="s">
        <v>406</v>
      </c>
      <c r="C244" s="6">
        <v>8595580566678</v>
      </c>
      <c r="D244" s="14" t="s">
        <v>404</v>
      </c>
      <c r="E244" s="38">
        <v>28.868600000000001</v>
      </c>
      <c r="F244" s="39">
        <f>VLOOKUP(H244,Slevy!B:C,2,0)</f>
        <v>0.5</v>
      </c>
      <c r="G244" s="40">
        <f>ABS((E244*F244)-E244)</f>
        <v>14.4343</v>
      </c>
      <c r="H244" s="1" t="s">
        <v>12</v>
      </c>
      <c r="I244" s="1" t="s">
        <v>2383</v>
      </c>
      <c r="J244" s="11">
        <f>VLOOKUP(I244,'%Zdražení'!A:C,3,0)</f>
        <v>7.0000000000000007E-2</v>
      </c>
      <c r="K244" s="17"/>
      <c r="M244" s="7"/>
    </row>
    <row r="245" spans="2:13" ht="19.5" customHeight="1" x14ac:dyDescent="0.25">
      <c r="B245" s="5" t="s">
        <v>407</v>
      </c>
      <c r="C245" s="6">
        <v>8595580566685</v>
      </c>
      <c r="D245" s="14" t="s">
        <v>404</v>
      </c>
      <c r="E245" s="38">
        <v>28.868600000000001</v>
      </c>
      <c r="F245" s="39">
        <f>VLOOKUP(H245,Slevy!B:C,2,0)</f>
        <v>0.5</v>
      </c>
      <c r="G245" s="40">
        <f>ABS((E245*F245)-E245)</f>
        <v>14.4343</v>
      </c>
      <c r="H245" s="1" t="s">
        <v>12</v>
      </c>
      <c r="I245" s="1" t="s">
        <v>2383</v>
      </c>
      <c r="J245" s="11">
        <f>VLOOKUP(I245,'%Zdražení'!A:C,3,0)</f>
        <v>7.0000000000000007E-2</v>
      </c>
      <c r="K245" s="17"/>
      <c r="M245" s="7"/>
    </row>
    <row r="246" spans="2:13" ht="19.5" customHeight="1" x14ac:dyDescent="0.25">
      <c r="B246" s="5" t="s">
        <v>408</v>
      </c>
      <c r="C246" s="6">
        <v>8595580566692</v>
      </c>
      <c r="D246" s="14" t="s">
        <v>409</v>
      </c>
      <c r="E246" s="38">
        <v>28.868600000000001</v>
      </c>
      <c r="F246" s="39">
        <f>VLOOKUP(H246,Slevy!B:C,2,0)</f>
        <v>0.5</v>
      </c>
      <c r="G246" s="40">
        <f>ABS((E246*F246)-E246)</f>
        <v>14.4343</v>
      </c>
      <c r="H246" s="1" t="s">
        <v>12</v>
      </c>
      <c r="I246" s="1" t="s">
        <v>2383</v>
      </c>
      <c r="J246" s="11">
        <f>VLOOKUP(I246,'%Zdražení'!A:C,3,0)</f>
        <v>7.0000000000000007E-2</v>
      </c>
      <c r="K246" s="17"/>
      <c r="M246" s="7"/>
    </row>
    <row r="247" spans="2:13" ht="19.5" customHeight="1" x14ac:dyDescent="0.25">
      <c r="B247" s="5" t="s">
        <v>410</v>
      </c>
      <c r="C247" s="6">
        <v>8595580566708</v>
      </c>
      <c r="D247" s="14" t="s">
        <v>409</v>
      </c>
      <c r="E247" s="38">
        <v>28.868600000000001</v>
      </c>
      <c r="F247" s="39">
        <f>VLOOKUP(H247,Slevy!B:C,2,0)</f>
        <v>0.5</v>
      </c>
      <c r="G247" s="40">
        <f>ABS((E247*F247)-E247)</f>
        <v>14.4343</v>
      </c>
      <c r="H247" s="1" t="s">
        <v>12</v>
      </c>
      <c r="I247" s="1" t="s">
        <v>2383</v>
      </c>
      <c r="J247" s="11">
        <f>VLOOKUP(I247,'%Zdražení'!A:C,3,0)</f>
        <v>7.0000000000000007E-2</v>
      </c>
      <c r="K247" s="17"/>
      <c r="M247" s="7"/>
    </row>
    <row r="248" spans="2:13" ht="19.5" customHeight="1" x14ac:dyDescent="0.25">
      <c r="B248" s="5" t="s">
        <v>411</v>
      </c>
      <c r="C248" s="6">
        <v>8595580570637</v>
      </c>
      <c r="D248" s="14" t="s">
        <v>412</v>
      </c>
      <c r="E248" s="38">
        <v>34.004600000000003</v>
      </c>
      <c r="F248" s="39">
        <f>VLOOKUP(H248,Slevy!B:C,2,0)</f>
        <v>0.5</v>
      </c>
      <c r="G248" s="40">
        <f>ABS((E248*F248)-E248)</f>
        <v>17.002300000000002</v>
      </c>
      <c r="H248" s="1" t="s">
        <v>12</v>
      </c>
      <c r="I248" s="1" t="s">
        <v>2383</v>
      </c>
      <c r="J248" s="11">
        <f>VLOOKUP(I248,'%Zdražení'!A:C,3,0)</f>
        <v>7.0000000000000007E-2</v>
      </c>
      <c r="K248" s="17"/>
      <c r="M248" s="7"/>
    </row>
    <row r="249" spans="2:13" ht="19.5" customHeight="1" x14ac:dyDescent="0.25">
      <c r="B249" s="5" t="s">
        <v>413</v>
      </c>
      <c r="C249" s="6">
        <v>8595580566722</v>
      </c>
      <c r="D249" s="14" t="s">
        <v>414</v>
      </c>
      <c r="E249" s="38">
        <v>45.378700000000002</v>
      </c>
      <c r="F249" s="39">
        <f>VLOOKUP(H249,Slevy!B:C,2,0)</f>
        <v>0.5</v>
      </c>
      <c r="G249" s="40">
        <f>ABS((E249*F249)-E249)</f>
        <v>22.689350000000001</v>
      </c>
      <c r="H249" s="1" t="s">
        <v>12</v>
      </c>
      <c r="I249" s="1" t="s">
        <v>2383</v>
      </c>
      <c r="J249" s="11">
        <f>VLOOKUP(I249,'%Zdražení'!A:C,3,0)</f>
        <v>7.0000000000000007E-2</v>
      </c>
      <c r="K249" s="17"/>
      <c r="M249" s="7"/>
    </row>
    <row r="250" spans="2:13" ht="19.5" customHeight="1" x14ac:dyDescent="0.25">
      <c r="B250" s="5" t="s">
        <v>415</v>
      </c>
      <c r="C250" s="6">
        <v>8595580566715</v>
      </c>
      <c r="D250" s="14" t="s">
        <v>414</v>
      </c>
      <c r="E250" s="38">
        <v>45.378700000000002</v>
      </c>
      <c r="F250" s="39">
        <f>VLOOKUP(H250,Slevy!B:C,2,0)</f>
        <v>0.5</v>
      </c>
      <c r="G250" s="40">
        <f>ABS((E250*F250)-E250)</f>
        <v>22.689350000000001</v>
      </c>
      <c r="H250" s="1" t="s">
        <v>12</v>
      </c>
      <c r="I250" s="1" t="s">
        <v>2383</v>
      </c>
      <c r="J250" s="11">
        <f>VLOOKUP(I250,'%Zdražení'!A:C,3,0)</f>
        <v>7.0000000000000007E-2</v>
      </c>
      <c r="K250" s="17"/>
      <c r="M250" s="7"/>
    </row>
    <row r="251" spans="2:13" ht="19.5" customHeight="1" x14ac:dyDescent="0.25">
      <c r="B251" s="5" t="s">
        <v>416</v>
      </c>
      <c r="C251" s="6">
        <v>8595580566746</v>
      </c>
      <c r="D251" s="14" t="s">
        <v>417</v>
      </c>
      <c r="E251" s="38">
        <v>45.378700000000002</v>
      </c>
      <c r="F251" s="39">
        <f>VLOOKUP(H251,Slevy!B:C,2,0)</f>
        <v>0.5</v>
      </c>
      <c r="G251" s="40">
        <f>ABS((E251*F251)-E251)</f>
        <v>22.689350000000001</v>
      </c>
      <c r="H251" s="1" t="s">
        <v>12</v>
      </c>
      <c r="I251" s="1" t="s">
        <v>2383</v>
      </c>
      <c r="J251" s="11">
        <f>VLOOKUP(I251,'%Zdražení'!A:C,3,0)</f>
        <v>7.0000000000000007E-2</v>
      </c>
      <c r="K251" s="17"/>
      <c r="M251" s="7"/>
    </row>
    <row r="252" spans="2:13" ht="19.5" customHeight="1" x14ac:dyDescent="0.25">
      <c r="B252" s="5" t="s">
        <v>418</v>
      </c>
      <c r="C252" s="6">
        <v>8595580570644</v>
      </c>
      <c r="D252" s="14" t="s">
        <v>419</v>
      </c>
      <c r="E252" s="38">
        <v>66.682400000000001</v>
      </c>
      <c r="F252" s="39">
        <f>VLOOKUP(H252,Slevy!B:C,2,0)</f>
        <v>0.5</v>
      </c>
      <c r="G252" s="40">
        <f>ABS((E252*F252)-E252)</f>
        <v>33.341200000000001</v>
      </c>
      <c r="H252" s="1" t="s">
        <v>12</v>
      </c>
      <c r="I252" s="1" t="s">
        <v>2383</v>
      </c>
      <c r="J252" s="11">
        <f>VLOOKUP(I252,'%Zdražení'!A:C,3,0)</f>
        <v>7.0000000000000007E-2</v>
      </c>
      <c r="K252" s="17"/>
      <c r="M252" s="7"/>
    </row>
    <row r="253" spans="2:13" ht="19.5" customHeight="1" x14ac:dyDescent="0.25">
      <c r="B253" s="5" t="s">
        <v>420</v>
      </c>
      <c r="C253" s="6">
        <v>8594045931600</v>
      </c>
      <c r="D253" s="14" t="s">
        <v>421</v>
      </c>
      <c r="E253" s="38">
        <v>38.231099999999998</v>
      </c>
      <c r="F253" s="39">
        <f>VLOOKUP(H253,Slevy!B:C,2,0)</f>
        <v>0.5</v>
      </c>
      <c r="G253" s="40">
        <f>ABS((E253*F253)-E253)</f>
        <v>19.115549999999999</v>
      </c>
      <c r="H253" s="1" t="s">
        <v>12</v>
      </c>
      <c r="I253" s="1" t="s">
        <v>2383</v>
      </c>
      <c r="J253" s="11">
        <f>VLOOKUP(I253,'%Zdražení'!A:C,3,0)</f>
        <v>7.0000000000000007E-2</v>
      </c>
      <c r="K253" s="17"/>
      <c r="M253" s="7"/>
    </row>
    <row r="254" spans="2:13" ht="19.5" customHeight="1" x14ac:dyDescent="0.25">
      <c r="B254" s="5" t="s">
        <v>422</v>
      </c>
      <c r="C254" s="6">
        <v>8594045931617</v>
      </c>
      <c r="D254" s="14" t="s">
        <v>421</v>
      </c>
      <c r="E254" s="38">
        <v>38.231099999999998</v>
      </c>
      <c r="F254" s="39">
        <f>VLOOKUP(H254,Slevy!B:C,2,0)</f>
        <v>0.5</v>
      </c>
      <c r="G254" s="40">
        <f>ABS((E254*F254)-E254)</f>
        <v>19.115549999999999</v>
      </c>
      <c r="H254" s="1" t="s">
        <v>12</v>
      </c>
      <c r="I254" s="1" t="s">
        <v>2383</v>
      </c>
      <c r="J254" s="11">
        <f>VLOOKUP(I254,'%Zdražení'!A:C,3,0)</f>
        <v>7.0000000000000007E-2</v>
      </c>
      <c r="K254" s="17"/>
      <c r="M254" s="7"/>
    </row>
    <row r="255" spans="2:13" ht="19.5" customHeight="1" x14ac:dyDescent="0.25">
      <c r="B255" s="5" t="s">
        <v>423</v>
      </c>
      <c r="C255" s="6">
        <v>8594045931624</v>
      </c>
      <c r="D255" s="14" t="s">
        <v>424</v>
      </c>
      <c r="E255" s="38">
        <v>49.637300000000003</v>
      </c>
      <c r="F255" s="39">
        <f>VLOOKUP(H255,Slevy!B:C,2,0)</f>
        <v>0.5</v>
      </c>
      <c r="G255" s="40">
        <f>ABS((E255*F255)-E255)</f>
        <v>24.818650000000002</v>
      </c>
      <c r="H255" s="1" t="s">
        <v>12</v>
      </c>
      <c r="I255" s="1" t="s">
        <v>2383</v>
      </c>
      <c r="J255" s="11">
        <f>VLOOKUP(I255,'%Zdražení'!A:C,3,0)</f>
        <v>7.0000000000000007E-2</v>
      </c>
      <c r="K255" s="17"/>
      <c r="M255" s="7"/>
    </row>
    <row r="256" spans="2:13" ht="19.5" customHeight="1" x14ac:dyDescent="0.25">
      <c r="B256" s="5" t="s">
        <v>425</v>
      </c>
      <c r="C256" s="6">
        <v>8594045931631</v>
      </c>
      <c r="D256" s="14" t="s">
        <v>424</v>
      </c>
      <c r="E256" s="38">
        <v>49.637300000000003</v>
      </c>
      <c r="F256" s="39">
        <f>VLOOKUP(H256,Slevy!B:C,2,0)</f>
        <v>0.5</v>
      </c>
      <c r="G256" s="40">
        <f>ABS((E256*F256)-E256)</f>
        <v>24.818650000000002</v>
      </c>
      <c r="H256" s="1" t="s">
        <v>12</v>
      </c>
      <c r="I256" s="1" t="s">
        <v>2383</v>
      </c>
      <c r="J256" s="11">
        <f>VLOOKUP(I256,'%Zdražení'!A:C,3,0)</f>
        <v>7.0000000000000007E-2</v>
      </c>
      <c r="K256" s="17"/>
      <c r="M256" s="7"/>
    </row>
    <row r="257" spans="2:13" ht="19.5" customHeight="1" x14ac:dyDescent="0.25">
      <c r="B257" s="4"/>
      <c r="C257" s="4"/>
      <c r="D257" s="44" t="s">
        <v>426</v>
      </c>
      <c r="E257" s="37"/>
      <c r="F257" s="37"/>
      <c r="G257" s="37"/>
      <c r="H257" s="4"/>
      <c r="I257" s="4"/>
      <c r="J257" s="4"/>
      <c r="K257" s="4"/>
    </row>
    <row r="258" spans="2:13" ht="19.5" customHeight="1" x14ac:dyDescent="0.25">
      <c r="B258" s="5" t="s">
        <v>427</v>
      </c>
      <c r="C258" s="6">
        <v>8594045930085</v>
      </c>
      <c r="D258" s="14" t="s">
        <v>428</v>
      </c>
      <c r="E258" s="38">
        <v>49.904800000000002</v>
      </c>
      <c r="F258" s="39">
        <f>VLOOKUP(H258,Slevy!B:C,2,0)</f>
        <v>0.5</v>
      </c>
      <c r="G258" s="40">
        <f>ABS((E258*F258)-E258)</f>
        <v>24.952400000000001</v>
      </c>
      <c r="H258" s="1" t="s">
        <v>12</v>
      </c>
      <c r="I258" s="1" t="s">
        <v>2383</v>
      </c>
      <c r="J258" s="11">
        <f>VLOOKUP(I258,'%Zdražení'!A:C,3,0)</f>
        <v>7.0000000000000007E-2</v>
      </c>
      <c r="K258" s="17"/>
      <c r="M258" s="7"/>
    </row>
    <row r="259" spans="2:13" ht="19.5" customHeight="1" x14ac:dyDescent="0.25">
      <c r="B259" s="5" t="s">
        <v>429</v>
      </c>
      <c r="C259" s="6">
        <v>8595580559250</v>
      </c>
      <c r="D259" s="14" t="s">
        <v>428</v>
      </c>
      <c r="E259" s="38">
        <v>49.904800000000002</v>
      </c>
      <c r="F259" s="39">
        <f>VLOOKUP(H259,Slevy!B:C,2,0)</f>
        <v>0.5</v>
      </c>
      <c r="G259" s="40">
        <f>ABS((E259*F259)-E259)</f>
        <v>24.952400000000001</v>
      </c>
      <c r="H259" s="1" t="s">
        <v>12</v>
      </c>
      <c r="I259" s="1" t="s">
        <v>2383</v>
      </c>
      <c r="J259" s="11">
        <f>VLOOKUP(I259,'%Zdražení'!A:C,3,0)</f>
        <v>7.0000000000000007E-2</v>
      </c>
      <c r="K259" s="17"/>
      <c r="M259" s="7"/>
    </row>
    <row r="260" spans="2:13" ht="19.5" customHeight="1" x14ac:dyDescent="0.25">
      <c r="B260" s="5" t="s">
        <v>430</v>
      </c>
      <c r="C260" s="6">
        <v>8594045934250</v>
      </c>
      <c r="D260" s="14" t="s">
        <v>431</v>
      </c>
      <c r="E260" s="38">
        <v>52.387200000000007</v>
      </c>
      <c r="F260" s="39">
        <f>VLOOKUP(H260,Slevy!B:C,2,0)</f>
        <v>0.5</v>
      </c>
      <c r="G260" s="40">
        <f>ABS((E260*F260)-E260)</f>
        <v>26.193600000000004</v>
      </c>
      <c r="H260" s="1" t="s">
        <v>12</v>
      </c>
      <c r="I260" s="1" t="s">
        <v>2383</v>
      </c>
      <c r="J260" s="11">
        <f>VLOOKUP(I260,'%Zdražení'!A:C,3,0)</f>
        <v>7.0000000000000007E-2</v>
      </c>
      <c r="K260" s="17"/>
      <c r="M260" s="7"/>
    </row>
    <row r="261" spans="2:13" ht="19.5" customHeight="1" x14ac:dyDescent="0.25">
      <c r="B261" s="5" t="s">
        <v>432</v>
      </c>
      <c r="C261" s="6">
        <v>8595580532772</v>
      </c>
      <c r="D261" s="14" t="s">
        <v>433</v>
      </c>
      <c r="E261" s="38">
        <v>74.108200000000011</v>
      </c>
      <c r="F261" s="39">
        <f>VLOOKUP(H261,Slevy!B:C,2,0)</f>
        <v>0.5</v>
      </c>
      <c r="G261" s="40">
        <f>ABS((E261*F261)-E261)</f>
        <v>37.054100000000005</v>
      </c>
      <c r="H261" s="1" t="s">
        <v>12</v>
      </c>
      <c r="I261" s="1" t="s">
        <v>2383</v>
      </c>
      <c r="J261" s="11">
        <f>VLOOKUP(I261,'%Zdražení'!A:C,3,0)</f>
        <v>7.0000000000000007E-2</v>
      </c>
      <c r="K261" s="17"/>
      <c r="M261" s="7"/>
    </row>
    <row r="262" spans="2:13" ht="19.5" customHeight="1" x14ac:dyDescent="0.25">
      <c r="B262" s="5" t="s">
        <v>434</v>
      </c>
      <c r="C262" s="6">
        <v>8594045930115</v>
      </c>
      <c r="D262" s="14" t="s">
        <v>435</v>
      </c>
      <c r="E262" s="38">
        <v>38.231099999999998</v>
      </c>
      <c r="F262" s="39">
        <f>VLOOKUP(H262,Slevy!B:C,2,0)</f>
        <v>0.5</v>
      </c>
      <c r="G262" s="40">
        <f>ABS((E262*F262)-E262)</f>
        <v>19.115549999999999</v>
      </c>
      <c r="H262" s="1" t="s">
        <v>12</v>
      </c>
      <c r="I262" s="1" t="s">
        <v>2383</v>
      </c>
      <c r="J262" s="11">
        <f>VLOOKUP(I262,'%Zdražení'!A:C,3,0)</f>
        <v>7.0000000000000007E-2</v>
      </c>
      <c r="K262" s="17"/>
      <c r="M262" s="7"/>
    </row>
    <row r="263" spans="2:13" ht="19.5" customHeight="1" x14ac:dyDescent="0.25">
      <c r="B263" s="5" t="s">
        <v>436</v>
      </c>
      <c r="C263" s="6">
        <v>8594045930122</v>
      </c>
      <c r="D263" s="14" t="s">
        <v>437</v>
      </c>
      <c r="E263" s="38">
        <v>38.231099999999998</v>
      </c>
      <c r="F263" s="39">
        <f>VLOOKUP(H263,Slevy!B:C,2,0)</f>
        <v>0.5</v>
      </c>
      <c r="G263" s="40">
        <f>ABS((E263*F263)-E263)</f>
        <v>19.115549999999999</v>
      </c>
      <c r="H263" s="1" t="s">
        <v>12</v>
      </c>
      <c r="I263" s="1" t="s">
        <v>2383</v>
      </c>
      <c r="J263" s="11">
        <f>VLOOKUP(I263,'%Zdražení'!A:C,3,0)</f>
        <v>7.0000000000000007E-2</v>
      </c>
      <c r="K263" s="17"/>
      <c r="M263" s="7"/>
    </row>
    <row r="264" spans="2:13" ht="19.5" customHeight="1" x14ac:dyDescent="0.25">
      <c r="B264" s="5" t="s">
        <v>438</v>
      </c>
      <c r="C264" s="6">
        <v>8594045934120</v>
      </c>
      <c r="D264" s="14" t="s">
        <v>437</v>
      </c>
      <c r="E264" s="38">
        <v>38.231099999999998</v>
      </c>
      <c r="F264" s="39">
        <f>VLOOKUP(H264,Slevy!B:C,2,0)</f>
        <v>0.5</v>
      </c>
      <c r="G264" s="40">
        <f>ABS((E264*F264)-E264)</f>
        <v>19.115549999999999</v>
      </c>
      <c r="H264" s="1" t="s">
        <v>12</v>
      </c>
      <c r="I264" s="1" t="s">
        <v>2383</v>
      </c>
      <c r="J264" s="11">
        <f>VLOOKUP(I264,'%Zdražení'!A:C,3,0)</f>
        <v>7.0000000000000007E-2</v>
      </c>
      <c r="K264" s="17"/>
      <c r="M264" s="7"/>
    </row>
    <row r="265" spans="2:13" ht="19.5" customHeight="1" x14ac:dyDescent="0.25">
      <c r="B265" s="5" t="s">
        <v>439</v>
      </c>
      <c r="C265" s="6">
        <v>8594045936803</v>
      </c>
      <c r="D265" s="14" t="s">
        <v>440</v>
      </c>
      <c r="E265" s="38">
        <v>56.635100000000001</v>
      </c>
      <c r="F265" s="39">
        <f>VLOOKUP(H265,Slevy!B:C,2,0)</f>
        <v>0.5</v>
      </c>
      <c r="G265" s="40">
        <f>ABS((E265*F265)-E265)</f>
        <v>28.317550000000001</v>
      </c>
      <c r="H265" s="1" t="s">
        <v>12</v>
      </c>
      <c r="I265" s="1" t="s">
        <v>2383</v>
      </c>
      <c r="J265" s="11">
        <f>VLOOKUP(I265,'%Zdražení'!A:C,3,0)</f>
        <v>7.0000000000000007E-2</v>
      </c>
      <c r="K265" s="17"/>
      <c r="M265" s="7"/>
    </row>
    <row r="266" spans="2:13" ht="19.5" customHeight="1" x14ac:dyDescent="0.25">
      <c r="B266" s="5" t="s">
        <v>441</v>
      </c>
      <c r="C266" s="6">
        <v>8595580511258</v>
      </c>
      <c r="D266" s="14" t="s">
        <v>442</v>
      </c>
      <c r="E266" s="38">
        <v>59.534800000000004</v>
      </c>
      <c r="F266" s="39">
        <f>VLOOKUP(H266,Slevy!B:C,2,0)</f>
        <v>0.5</v>
      </c>
      <c r="G266" s="40">
        <f>ABS((E266*F266)-E266)</f>
        <v>29.767400000000002</v>
      </c>
      <c r="H266" s="1" t="s">
        <v>12</v>
      </c>
      <c r="I266" s="1" t="s">
        <v>2383</v>
      </c>
      <c r="J266" s="11">
        <f>VLOOKUP(I266,'%Zdražení'!A:C,3,0)</f>
        <v>7.0000000000000007E-2</v>
      </c>
      <c r="K266" s="17"/>
      <c r="M266" s="7"/>
    </row>
    <row r="267" spans="2:13" ht="19.5" customHeight="1" x14ac:dyDescent="0.25">
      <c r="B267" s="5" t="s">
        <v>443</v>
      </c>
      <c r="C267" s="6">
        <v>8595580504571</v>
      </c>
      <c r="D267" s="14" t="s">
        <v>444</v>
      </c>
      <c r="E267" s="38">
        <v>56.635100000000001</v>
      </c>
      <c r="F267" s="39">
        <f>VLOOKUP(H267,Slevy!B:C,2,0)</f>
        <v>0.5</v>
      </c>
      <c r="G267" s="40">
        <f>ABS((E267*F267)-E267)</f>
        <v>28.317550000000001</v>
      </c>
      <c r="H267" s="1" t="s">
        <v>12</v>
      </c>
      <c r="I267" s="1" t="s">
        <v>2383</v>
      </c>
      <c r="J267" s="11">
        <f>VLOOKUP(I267,'%Zdražení'!A:C,3,0)</f>
        <v>7.0000000000000007E-2</v>
      </c>
      <c r="K267" s="17"/>
      <c r="M267" s="7"/>
    </row>
    <row r="268" spans="2:13" ht="19.5" customHeight="1" x14ac:dyDescent="0.25">
      <c r="B268" s="5" t="s">
        <v>445</v>
      </c>
      <c r="C268" s="6">
        <v>8594045936810</v>
      </c>
      <c r="D268" s="14" t="s">
        <v>446</v>
      </c>
      <c r="E268" s="38">
        <v>56.635100000000001</v>
      </c>
      <c r="F268" s="39">
        <f>VLOOKUP(H268,Slevy!B:C,2,0)</f>
        <v>0.5</v>
      </c>
      <c r="G268" s="40">
        <f>ABS((E268*F268)-E268)</f>
        <v>28.317550000000001</v>
      </c>
      <c r="H268" s="1" t="s">
        <v>12</v>
      </c>
      <c r="I268" s="1" t="s">
        <v>2383</v>
      </c>
      <c r="J268" s="11">
        <f>VLOOKUP(I268,'%Zdražení'!A:C,3,0)</f>
        <v>7.0000000000000007E-2</v>
      </c>
      <c r="K268" s="17"/>
      <c r="M268" s="7"/>
    </row>
    <row r="269" spans="2:13" ht="19.5" customHeight="1" x14ac:dyDescent="0.25">
      <c r="B269" s="5" t="s">
        <v>447</v>
      </c>
      <c r="C269" s="6">
        <v>8595580506988</v>
      </c>
      <c r="D269" s="14" t="s">
        <v>448</v>
      </c>
      <c r="E269" s="38">
        <v>55.276200000000003</v>
      </c>
      <c r="F269" s="39">
        <f>VLOOKUP(H269,Slevy!B:C,2,0)</f>
        <v>0.5</v>
      </c>
      <c r="G269" s="40">
        <f>ABS((E269*F269)-E269)</f>
        <v>27.638100000000001</v>
      </c>
      <c r="H269" s="1" t="s">
        <v>12</v>
      </c>
      <c r="I269" s="1" t="s">
        <v>2383</v>
      </c>
      <c r="J269" s="11">
        <f>VLOOKUP(I269,'%Zdražení'!A:C,3,0)</f>
        <v>7.0000000000000007E-2</v>
      </c>
      <c r="K269" s="17"/>
      <c r="M269" s="7"/>
    </row>
    <row r="270" spans="2:13" ht="19.5" customHeight="1" x14ac:dyDescent="0.25">
      <c r="B270" s="4"/>
      <c r="C270" s="4"/>
      <c r="D270" s="44" t="s">
        <v>449</v>
      </c>
      <c r="E270" s="37"/>
      <c r="F270" s="37"/>
      <c r="G270" s="37"/>
      <c r="H270" s="4"/>
      <c r="I270" s="4"/>
      <c r="J270" s="4"/>
      <c r="K270" s="4"/>
    </row>
    <row r="271" spans="2:13" ht="19.5" customHeight="1" x14ac:dyDescent="0.25">
      <c r="B271" s="5" t="s">
        <v>450</v>
      </c>
      <c r="C271" s="6">
        <v>8594045931051</v>
      </c>
      <c r="D271" s="14" t="s">
        <v>451</v>
      </c>
      <c r="E271" s="38">
        <v>148.75140000000002</v>
      </c>
      <c r="F271" s="39">
        <f>VLOOKUP(H271,Slevy!B:C,2,0)</f>
        <v>0.5</v>
      </c>
      <c r="G271" s="40">
        <f>ABS((E271*F271)-E271)</f>
        <v>74.375700000000009</v>
      </c>
      <c r="H271" s="1" t="s">
        <v>12</v>
      </c>
      <c r="I271" s="1" t="s">
        <v>2384</v>
      </c>
      <c r="J271" s="11">
        <f>VLOOKUP(I271,'%Zdražení'!A:C,3,0)</f>
        <v>7.0000000000000007E-2</v>
      </c>
      <c r="K271" s="17"/>
      <c r="M271" s="7"/>
    </row>
    <row r="272" spans="2:13" ht="19.5" customHeight="1" x14ac:dyDescent="0.25">
      <c r="B272" s="5" t="s">
        <v>452</v>
      </c>
      <c r="C272" s="6">
        <v>8595580501280</v>
      </c>
      <c r="D272" s="14" t="s">
        <v>451</v>
      </c>
      <c r="E272" s="38">
        <v>148.75140000000002</v>
      </c>
      <c r="F272" s="39">
        <f>VLOOKUP(H272,Slevy!B:C,2,0)</f>
        <v>0.5</v>
      </c>
      <c r="G272" s="40">
        <f>ABS((E272*F272)-E272)</f>
        <v>74.375700000000009</v>
      </c>
      <c r="H272" s="1" t="s">
        <v>12</v>
      </c>
      <c r="I272" s="1" t="s">
        <v>2384</v>
      </c>
      <c r="J272" s="11">
        <f>VLOOKUP(I272,'%Zdražení'!A:C,3,0)</f>
        <v>7.0000000000000007E-2</v>
      </c>
      <c r="K272" s="17"/>
      <c r="M272" s="7"/>
    </row>
    <row r="273" spans="2:13" ht="19.5" customHeight="1" x14ac:dyDescent="0.25">
      <c r="B273" s="5" t="s">
        <v>453</v>
      </c>
      <c r="C273" s="6">
        <v>8594045936827</v>
      </c>
      <c r="D273" s="14" t="s">
        <v>454</v>
      </c>
      <c r="E273" s="38">
        <v>154.40100000000001</v>
      </c>
      <c r="F273" s="39">
        <f>VLOOKUP(H273,Slevy!B:C,2,0)</f>
        <v>0.5</v>
      </c>
      <c r="G273" s="40">
        <f>ABS((E273*F273)-E273)</f>
        <v>77.200500000000005</v>
      </c>
      <c r="H273" s="1" t="s">
        <v>12</v>
      </c>
      <c r="I273" s="1" t="s">
        <v>2384</v>
      </c>
      <c r="J273" s="11">
        <f>VLOOKUP(I273,'%Zdražení'!A:C,3,0)</f>
        <v>7.0000000000000007E-2</v>
      </c>
      <c r="K273" s="17"/>
      <c r="M273" s="7"/>
    </row>
    <row r="274" spans="2:13" ht="19.5" customHeight="1" x14ac:dyDescent="0.25">
      <c r="B274" s="5" t="s">
        <v>455</v>
      </c>
      <c r="C274" s="6">
        <v>8595580542962</v>
      </c>
      <c r="D274" s="14" t="s">
        <v>454</v>
      </c>
      <c r="E274" s="38">
        <v>154.40100000000001</v>
      </c>
      <c r="F274" s="39">
        <f>VLOOKUP(H274,Slevy!B:C,2,0)</f>
        <v>0.5</v>
      </c>
      <c r="G274" s="40">
        <f>ABS((E274*F274)-E274)</f>
        <v>77.200500000000005</v>
      </c>
      <c r="H274" s="1" t="s">
        <v>12</v>
      </c>
      <c r="I274" s="1" t="s">
        <v>2384</v>
      </c>
      <c r="J274" s="11">
        <f>VLOOKUP(I274,'%Zdražení'!A:C,3,0)</f>
        <v>7.0000000000000007E-2</v>
      </c>
      <c r="K274" s="17"/>
      <c r="M274" s="7"/>
    </row>
    <row r="275" spans="2:13" ht="19.5" customHeight="1" x14ac:dyDescent="0.25">
      <c r="B275" s="5" t="s">
        <v>456</v>
      </c>
      <c r="C275" s="6">
        <v>8594045933413</v>
      </c>
      <c r="D275" s="14" t="s">
        <v>457</v>
      </c>
      <c r="E275" s="38">
        <v>31.211900000000004</v>
      </c>
      <c r="F275" s="39">
        <f>VLOOKUP(H275,Slevy!B:C,2,0)</f>
        <v>0.5</v>
      </c>
      <c r="G275" s="40">
        <f>ABS((E275*F275)-E275)</f>
        <v>15.605950000000002</v>
      </c>
      <c r="H275" s="1" t="s">
        <v>12</v>
      </c>
      <c r="I275" s="1" t="s">
        <v>2384</v>
      </c>
      <c r="J275" s="11">
        <f>VLOOKUP(I275,'%Zdražení'!A:C,3,0)</f>
        <v>7.0000000000000007E-2</v>
      </c>
      <c r="K275" s="17"/>
      <c r="M275" s="7"/>
    </row>
    <row r="276" spans="2:13" ht="19.5" customHeight="1" x14ac:dyDescent="0.25">
      <c r="B276" s="5" t="s">
        <v>458</v>
      </c>
      <c r="C276" s="6">
        <v>8594045938173</v>
      </c>
      <c r="D276" s="14" t="s">
        <v>459</v>
      </c>
      <c r="E276" s="38">
        <v>31.211900000000004</v>
      </c>
      <c r="F276" s="39">
        <f>VLOOKUP(H276,Slevy!B:C,2,0)</f>
        <v>0.5</v>
      </c>
      <c r="G276" s="40">
        <f>ABS((E276*F276)-E276)</f>
        <v>15.605950000000002</v>
      </c>
      <c r="H276" s="1" t="s">
        <v>12</v>
      </c>
      <c r="I276" s="1" t="s">
        <v>2384</v>
      </c>
      <c r="J276" s="11">
        <f>VLOOKUP(I276,'%Zdražení'!A:C,3,0)</f>
        <v>7.0000000000000007E-2</v>
      </c>
      <c r="K276" s="17"/>
      <c r="M276" s="7"/>
    </row>
    <row r="277" spans="2:13" ht="19.5" customHeight="1" x14ac:dyDescent="0.25">
      <c r="B277" s="4"/>
      <c r="C277" s="4"/>
      <c r="D277" s="44" t="s">
        <v>460</v>
      </c>
      <c r="E277" s="37"/>
      <c r="F277" s="37"/>
      <c r="G277" s="37"/>
      <c r="H277" s="4"/>
      <c r="I277" s="4"/>
      <c r="J277" s="4"/>
      <c r="K277" s="4"/>
    </row>
    <row r="278" spans="2:13" ht="19.5" customHeight="1" x14ac:dyDescent="0.25">
      <c r="B278" s="5" t="s">
        <v>461</v>
      </c>
      <c r="C278" s="6">
        <v>8594045930238</v>
      </c>
      <c r="D278" s="14" t="s">
        <v>462</v>
      </c>
      <c r="E278" s="38">
        <v>99.124800000000008</v>
      </c>
      <c r="F278" s="39">
        <f>VLOOKUP(H278,Slevy!B:C,2,0)</f>
        <v>0.5</v>
      </c>
      <c r="G278" s="40">
        <f>ABS((E278*F278)-E278)</f>
        <v>49.562400000000004</v>
      </c>
      <c r="H278" s="1" t="s">
        <v>12</v>
      </c>
      <c r="I278" s="1" t="s">
        <v>2383</v>
      </c>
      <c r="J278" s="11">
        <f>VLOOKUP(I278,'%Zdražení'!A:C,3,0)</f>
        <v>7.0000000000000007E-2</v>
      </c>
      <c r="K278" s="17"/>
      <c r="M278" s="7"/>
    </row>
    <row r="279" spans="2:13" ht="19.5" customHeight="1" x14ac:dyDescent="0.25">
      <c r="B279" s="5" t="s">
        <v>463</v>
      </c>
      <c r="C279" s="6">
        <v>8594045930245</v>
      </c>
      <c r="D279" s="14" t="s">
        <v>462</v>
      </c>
      <c r="E279" s="38">
        <v>99.124800000000008</v>
      </c>
      <c r="F279" s="39">
        <f>VLOOKUP(H279,Slevy!B:C,2,0)</f>
        <v>0.5</v>
      </c>
      <c r="G279" s="40">
        <f>ABS((E279*F279)-E279)</f>
        <v>49.562400000000004</v>
      </c>
      <c r="H279" s="1" t="s">
        <v>12</v>
      </c>
      <c r="I279" s="1" t="s">
        <v>2383</v>
      </c>
      <c r="J279" s="11">
        <f>VLOOKUP(I279,'%Zdražení'!A:C,3,0)</f>
        <v>7.0000000000000007E-2</v>
      </c>
      <c r="K279" s="17"/>
      <c r="M279" s="7"/>
    </row>
    <row r="280" spans="2:13" ht="19.5" customHeight="1" x14ac:dyDescent="0.25">
      <c r="B280" s="5" t="s">
        <v>464</v>
      </c>
      <c r="C280" s="6">
        <v>8594045936261</v>
      </c>
      <c r="D280" s="14" t="s">
        <v>462</v>
      </c>
      <c r="E280" s="38">
        <v>109.0223</v>
      </c>
      <c r="F280" s="39">
        <f>VLOOKUP(H280,Slevy!B:C,2,0)</f>
        <v>0.5</v>
      </c>
      <c r="G280" s="40">
        <f>ABS((E280*F280)-E280)</f>
        <v>54.511150000000001</v>
      </c>
      <c r="H280" s="1" t="s">
        <v>12</v>
      </c>
      <c r="I280" s="1" t="s">
        <v>2383</v>
      </c>
      <c r="J280" s="11">
        <f>VLOOKUP(I280,'%Zdražení'!A:C,3,0)</f>
        <v>7.0000000000000007E-2</v>
      </c>
      <c r="K280" s="17"/>
      <c r="M280" s="7"/>
    </row>
    <row r="281" spans="2:13" ht="19.5" customHeight="1" x14ac:dyDescent="0.25">
      <c r="B281" s="5" t="s">
        <v>465</v>
      </c>
      <c r="C281" s="6">
        <v>8594045936278</v>
      </c>
      <c r="D281" s="14" t="s">
        <v>462</v>
      </c>
      <c r="E281" s="38">
        <v>109.0223</v>
      </c>
      <c r="F281" s="39">
        <f>VLOOKUP(H281,Slevy!B:C,2,0)</f>
        <v>0.5</v>
      </c>
      <c r="G281" s="40">
        <f>ABS((E281*F281)-E281)</f>
        <v>54.511150000000001</v>
      </c>
      <c r="H281" s="1" t="s">
        <v>12</v>
      </c>
      <c r="I281" s="1" t="s">
        <v>2383</v>
      </c>
      <c r="J281" s="11">
        <f>VLOOKUP(I281,'%Zdražení'!A:C,3,0)</f>
        <v>7.0000000000000007E-2</v>
      </c>
      <c r="K281" s="17"/>
      <c r="M281" s="7"/>
    </row>
    <row r="282" spans="2:13" ht="19.5" customHeight="1" x14ac:dyDescent="0.25">
      <c r="B282" s="5" t="s">
        <v>466</v>
      </c>
      <c r="C282" s="6">
        <v>8594045930528</v>
      </c>
      <c r="D282" s="14" t="s">
        <v>462</v>
      </c>
      <c r="E282" s="38">
        <v>99.124800000000008</v>
      </c>
      <c r="F282" s="39">
        <f>VLOOKUP(H282,Slevy!B:C,2,0)</f>
        <v>0.5</v>
      </c>
      <c r="G282" s="40">
        <f>ABS((E282*F282)-E282)</f>
        <v>49.562400000000004</v>
      </c>
      <c r="H282" s="1" t="s">
        <v>12</v>
      </c>
      <c r="I282" s="1" t="s">
        <v>2383</v>
      </c>
      <c r="J282" s="11">
        <f>VLOOKUP(I282,'%Zdražení'!A:C,3,0)</f>
        <v>7.0000000000000007E-2</v>
      </c>
      <c r="K282" s="17"/>
      <c r="M282" s="7"/>
    </row>
    <row r="283" spans="2:13" ht="19.5" customHeight="1" x14ac:dyDescent="0.25">
      <c r="B283" s="5" t="s">
        <v>467</v>
      </c>
      <c r="C283" s="6">
        <v>8595580515492</v>
      </c>
      <c r="D283" s="14" t="s">
        <v>462</v>
      </c>
      <c r="E283" s="38">
        <v>99.124800000000008</v>
      </c>
      <c r="F283" s="39">
        <f>VLOOKUP(H283,Slevy!B:C,2,0)</f>
        <v>0.5</v>
      </c>
      <c r="G283" s="40">
        <f>ABS((E283*F283)-E283)</f>
        <v>49.562400000000004</v>
      </c>
      <c r="H283" s="1" t="s">
        <v>12</v>
      </c>
      <c r="I283" s="1" t="s">
        <v>2383</v>
      </c>
      <c r="J283" s="11">
        <f>VLOOKUP(I283,'%Zdražení'!A:C,3,0)</f>
        <v>7.0000000000000007E-2</v>
      </c>
      <c r="K283" s="17"/>
      <c r="M283" s="7"/>
    </row>
    <row r="284" spans="2:13" ht="19.5" customHeight="1" x14ac:dyDescent="0.25">
      <c r="B284" s="5" t="s">
        <v>468</v>
      </c>
      <c r="C284" s="6">
        <v>8594045936247</v>
      </c>
      <c r="D284" s="14" t="s">
        <v>462</v>
      </c>
      <c r="E284" s="38">
        <v>109.0223</v>
      </c>
      <c r="F284" s="39">
        <f>VLOOKUP(H284,Slevy!B:C,2,0)</f>
        <v>0.5</v>
      </c>
      <c r="G284" s="40">
        <f>ABS((E284*F284)-E284)</f>
        <v>54.511150000000001</v>
      </c>
      <c r="H284" s="1" t="s">
        <v>12</v>
      </c>
      <c r="I284" s="1" t="s">
        <v>2383</v>
      </c>
      <c r="J284" s="11">
        <f>VLOOKUP(I284,'%Zdražení'!A:C,3,0)</f>
        <v>7.0000000000000007E-2</v>
      </c>
      <c r="K284" s="17"/>
      <c r="M284" s="7"/>
    </row>
    <row r="285" spans="2:13" ht="19.5" customHeight="1" x14ac:dyDescent="0.25">
      <c r="B285" s="5" t="s">
        <v>469</v>
      </c>
      <c r="C285" s="6">
        <v>8595580509873</v>
      </c>
      <c r="D285" s="14" t="s">
        <v>462</v>
      </c>
      <c r="E285" s="38">
        <v>109.0223</v>
      </c>
      <c r="F285" s="39">
        <f>VLOOKUP(H285,Slevy!B:C,2,0)</f>
        <v>0.5</v>
      </c>
      <c r="G285" s="40">
        <f>ABS((E285*F285)-E285)</f>
        <v>54.511150000000001</v>
      </c>
      <c r="H285" s="1" t="s">
        <v>12</v>
      </c>
      <c r="I285" s="1" t="s">
        <v>2383</v>
      </c>
      <c r="J285" s="11">
        <f>VLOOKUP(I285,'%Zdražení'!A:C,3,0)</f>
        <v>7.0000000000000007E-2</v>
      </c>
      <c r="K285" s="17"/>
      <c r="M285" s="7"/>
    </row>
    <row r="286" spans="2:13" ht="19.5" customHeight="1" x14ac:dyDescent="0.25">
      <c r="B286" s="5" t="s">
        <v>470</v>
      </c>
      <c r="C286" s="6">
        <v>8595580532796</v>
      </c>
      <c r="D286" s="14" t="s">
        <v>471</v>
      </c>
      <c r="E286" s="38">
        <v>120.4285</v>
      </c>
      <c r="F286" s="39">
        <f>VLOOKUP(H286,Slevy!B:C,2,0)</f>
        <v>0.5</v>
      </c>
      <c r="G286" s="40">
        <f>ABS((E286*F286)-E286)</f>
        <v>60.21425</v>
      </c>
      <c r="H286" s="1" t="s">
        <v>12</v>
      </c>
      <c r="I286" s="1" t="s">
        <v>2383</v>
      </c>
      <c r="J286" s="11">
        <f>VLOOKUP(I286,'%Zdražení'!A:C,3,0)</f>
        <v>7.0000000000000007E-2</v>
      </c>
      <c r="K286" s="17"/>
      <c r="M286" s="7"/>
    </row>
    <row r="287" spans="2:13" ht="19.5" customHeight="1" x14ac:dyDescent="0.25">
      <c r="B287" s="5" t="s">
        <v>472</v>
      </c>
      <c r="C287" s="6">
        <v>8595580532802</v>
      </c>
      <c r="D287" s="14" t="s">
        <v>471</v>
      </c>
      <c r="E287" s="38">
        <v>120.4285</v>
      </c>
      <c r="F287" s="39">
        <f>VLOOKUP(H287,Slevy!B:C,2,0)</f>
        <v>0.5</v>
      </c>
      <c r="G287" s="40">
        <f>ABS((E287*F287)-E287)</f>
        <v>60.21425</v>
      </c>
      <c r="H287" s="1" t="s">
        <v>12</v>
      </c>
      <c r="I287" s="1" t="s">
        <v>2383</v>
      </c>
      <c r="J287" s="11">
        <f>VLOOKUP(I287,'%Zdražení'!A:C,3,0)</f>
        <v>7.0000000000000007E-2</v>
      </c>
      <c r="K287" s="17"/>
      <c r="M287" s="7"/>
    </row>
    <row r="288" spans="2:13" ht="19.5" customHeight="1" x14ac:dyDescent="0.25">
      <c r="B288" s="5" t="s">
        <v>473</v>
      </c>
      <c r="C288" s="6">
        <v>8595580532819</v>
      </c>
      <c r="D288" s="14" t="s">
        <v>471</v>
      </c>
      <c r="E288" s="38">
        <v>134.59530000000001</v>
      </c>
      <c r="F288" s="39">
        <f>VLOOKUP(H288,Slevy!B:C,2,0)</f>
        <v>0.5</v>
      </c>
      <c r="G288" s="40">
        <f>ABS((E288*F288)-E288)</f>
        <v>67.297650000000004</v>
      </c>
      <c r="H288" s="1" t="s">
        <v>12</v>
      </c>
      <c r="I288" s="1" t="s">
        <v>2383</v>
      </c>
      <c r="J288" s="11">
        <f>VLOOKUP(I288,'%Zdražení'!A:C,3,0)</f>
        <v>7.0000000000000007E-2</v>
      </c>
      <c r="K288" s="17"/>
      <c r="M288" s="7"/>
    </row>
    <row r="289" spans="2:13" ht="19.5" customHeight="1" x14ac:dyDescent="0.25">
      <c r="B289" s="5" t="s">
        <v>474</v>
      </c>
      <c r="C289" s="6">
        <v>8595580532826</v>
      </c>
      <c r="D289" s="14" t="s">
        <v>471</v>
      </c>
      <c r="E289" s="38">
        <v>134.59530000000001</v>
      </c>
      <c r="F289" s="39">
        <f>VLOOKUP(H289,Slevy!B:C,2,0)</f>
        <v>0.5</v>
      </c>
      <c r="G289" s="40">
        <f>ABS((E289*F289)-E289)</f>
        <v>67.297650000000004</v>
      </c>
      <c r="H289" s="1" t="s">
        <v>12</v>
      </c>
      <c r="I289" s="1" t="s">
        <v>2383</v>
      </c>
      <c r="J289" s="11">
        <f>VLOOKUP(I289,'%Zdražení'!A:C,3,0)</f>
        <v>7.0000000000000007E-2</v>
      </c>
      <c r="K289" s="17"/>
      <c r="M289" s="7"/>
    </row>
    <row r="290" spans="2:13" ht="19.5" customHeight="1" x14ac:dyDescent="0.25">
      <c r="B290" s="5" t="s">
        <v>475</v>
      </c>
      <c r="C290" s="6">
        <v>8595580532833</v>
      </c>
      <c r="D290" s="14" t="s">
        <v>471</v>
      </c>
      <c r="E290" s="38">
        <v>120.4285</v>
      </c>
      <c r="F290" s="39">
        <f>VLOOKUP(H290,Slevy!B:C,2,0)</f>
        <v>0.5</v>
      </c>
      <c r="G290" s="40">
        <f>ABS((E290*F290)-E290)</f>
        <v>60.21425</v>
      </c>
      <c r="H290" s="1" t="s">
        <v>12</v>
      </c>
      <c r="I290" s="1" t="s">
        <v>2383</v>
      </c>
      <c r="J290" s="11">
        <f>VLOOKUP(I290,'%Zdražení'!A:C,3,0)</f>
        <v>7.0000000000000007E-2</v>
      </c>
      <c r="K290" s="17"/>
      <c r="M290" s="7"/>
    </row>
    <row r="291" spans="2:13" ht="19.5" customHeight="1" x14ac:dyDescent="0.25">
      <c r="B291" s="5" t="s">
        <v>476</v>
      </c>
      <c r="C291" s="6">
        <v>8595580532840</v>
      </c>
      <c r="D291" s="14" t="s">
        <v>471</v>
      </c>
      <c r="E291" s="38">
        <v>120.4285</v>
      </c>
      <c r="F291" s="39">
        <f>VLOOKUP(H291,Slevy!B:C,2,0)</f>
        <v>0.5</v>
      </c>
      <c r="G291" s="40">
        <f>ABS((E291*F291)-E291)</f>
        <v>60.21425</v>
      </c>
      <c r="H291" s="1" t="s">
        <v>12</v>
      </c>
      <c r="I291" s="1" t="s">
        <v>2383</v>
      </c>
      <c r="J291" s="11">
        <f>VLOOKUP(I291,'%Zdražení'!A:C,3,0)</f>
        <v>7.0000000000000007E-2</v>
      </c>
      <c r="K291" s="17"/>
      <c r="M291" s="7"/>
    </row>
    <row r="292" spans="2:13" ht="19.5" customHeight="1" x14ac:dyDescent="0.25">
      <c r="B292" s="5" t="s">
        <v>477</v>
      </c>
      <c r="C292" s="6">
        <v>8595580532857</v>
      </c>
      <c r="D292" s="14" t="s">
        <v>471</v>
      </c>
      <c r="E292" s="38">
        <v>138.85390000000001</v>
      </c>
      <c r="F292" s="39">
        <f>VLOOKUP(H292,Slevy!B:C,2,0)</f>
        <v>0.5</v>
      </c>
      <c r="G292" s="40">
        <f>ABS((E292*F292)-E292)</f>
        <v>69.426950000000005</v>
      </c>
      <c r="H292" s="1" t="s">
        <v>12</v>
      </c>
      <c r="I292" s="1" t="s">
        <v>2383</v>
      </c>
      <c r="J292" s="11">
        <f>VLOOKUP(I292,'%Zdražení'!A:C,3,0)</f>
        <v>7.0000000000000007E-2</v>
      </c>
      <c r="K292" s="17"/>
      <c r="M292" s="7"/>
    </row>
    <row r="293" spans="2:13" ht="19.5" customHeight="1" x14ac:dyDescent="0.25">
      <c r="B293" s="5" t="s">
        <v>478</v>
      </c>
      <c r="C293" s="6">
        <v>8595580532864</v>
      </c>
      <c r="D293" s="14" t="s">
        <v>471</v>
      </c>
      <c r="E293" s="38">
        <v>138.85390000000001</v>
      </c>
      <c r="F293" s="39">
        <f>VLOOKUP(H293,Slevy!B:C,2,0)</f>
        <v>0.5</v>
      </c>
      <c r="G293" s="40">
        <f>ABS((E293*F293)-E293)</f>
        <v>69.426950000000005</v>
      </c>
      <c r="H293" s="1" t="s">
        <v>12</v>
      </c>
      <c r="I293" s="1" t="s">
        <v>2383</v>
      </c>
      <c r="J293" s="11">
        <f>VLOOKUP(I293,'%Zdražení'!A:C,3,0)</f>
        <v>7.0000000000000007E-2</v>
      </c>
      <c r="K293" s="17"/>
      <c r="M293" s="7"/>
    </row>
    <row r="294" spans="2:13" ht="19.5" customHeight="1" x14ac:dyDescent="0.25">
      <c r="B294" s="4"/>
      <c r="C294" s="4"/>
      <c r="D294" s="44" t="s">
        <v>479</v>
      </c>
      <c r="E294" s="37"/>
      <c r="F294" s="37"/>
      <c r="G294" s="37"/>
      <c r="H294" s="4"/>
      <c r="I294" s="4"/>
      <c r="J294" s="4"/>
      <c r="K294" s="4"/>
    </row>
    <row r="295" spans="2:13" ht="19.5" customHeight="1" x14ac:dyDescent="0.25">
      <c r="B295" s="5" t="s">
        <v>480</v>
      </c>
      <c r="C295" s="6">
        <v>8594045930290</v>
      </c>
      <c r="D295" s="14" t="s">
        <v>481</v>
      </c>
      <c r="E295" s="38">
        <v>13.064700000000002</v>
      </c>
      <c r="F295" s="39">
        <f>VLOOKUP(H295,Slevy!B:C,2,0)</f>
        <v>0.5</v>
      </c>
      <c r="G295" s="40">
        <f>ABS((E295*F295)-E295)</f>
        <v>6.532350000000001</v>
      </c>
      <c r="H295" s="1" t="s">
        <v>12</v>
      </c>
      <c r="I295" s="1" t="s">
        <v>2383</v>
      </c>
      <c r="J295" s="11">
        <f>VLOOKUP(I295,'%Zdražení'!A:C,3,0)</f>
        <v>7.0000000000000007E-2</v>
      </c>
      <c r="K295" s="17"/>
      <c r="M295" s="7"/>
    </row>
    <row r="296" spans="2:13" ht="19.5" customHeight="1" x14ac:dyDescent="0.25">
      <c r="B296" s="5" t="s">
        <v>482</v>
      </c>
      <c r="C296" s="6">
        <v>8595508053501</v>
      </c>
      <c r="D296" s="14" t="s">
        <v>483</v>
      </c>
      <c r="E296" s="38">
        <v>10.325500000000002</v>
      </c>
      <c r="F296" s="39">
        <f>VLOOKUP(H296,Slevy!B:C,2,0)</f>
        <v>0.5</v>
      </c>
      <c r="G296" s="40">
        <f>ABS((E296*F296)-E296)</f>
        <v>5.1627500000000008</v>
      </c>
      <c r="H296" s="1" t="s">
        <v>12</v>
      </c>
      <c r="I296" s="1" t="s">
        <v>2383</v>
      </c>
      <c r="J296" s="11">
        <f>VLOOKUP(I296,'%Zdražení'!A:C,3,0)</f>
        <v>7.0000000000000007E-2</v>
      </c>
      <c r="K296" s="17"/>
      <c r="M296" s="7"/>
    </row>
    <row r="297" spans="2:13" ht="19.5" customHeight="1" x14ac:dyDescent="0.25">
      <c r="B297" s="5" t="s">
        <v>484</v>
      </c>
      <c r="C297" s="6">
        <v>8594045930276</v>
      </c>
      <c r="D297" s="14" t="s">
        <v>485</v>
      </c>
      <c r="E297" s="38">
        <v>10.325500000000002</v>
      </c>
      <c r="F297" s="39">
        <f>VLOOKUP(H297,Slevy!B:C,2,0)</f>
        <v>0.5</v>
      </c>
      <c r="G297" s="40">
        <f>ABS((E297*F297)-E297)</f>
        <v>5.1627500000000008</v>
      </c>
      <c r="H297" s="1" t="s">
        <v>12</v>
      </c>
      <c r="I297" s="1" t="s">
        <v>2383</v>
      </c>
      <c r="J297" s="11">
        <f>VLOOKUP(I297,'%Zdražení'!A:C,3,0)</f>
        <v>7.0000000000000007E-2</v>
      </c>
      <c r="K297" s="17"/>
      <c r="M297" s="7"/>
    </row>
    <row r="298" spans="2:13" ht="19.5" customHeight="1" x14ac:dyDescent="0.25">
      <c r="B298" s="5" t="s">
        <v>486</v>
      </c>
      <c r="C298" s="6">
        <v>8595580534844</v>
      </c>
      <c r="D298" s="14" t="s">
        <v>487</v>
      </c>
      <c r="E298" s="38">
        <v>11.9626</v>
      </c>
      <c r="F298" s="39">
        <f>VLOOKUP(H298,Slevy!B:C,2,0)</f>
        <v>0.5</v>
      </c>
      <c r="G298" s="40">
        <f>ABS((E298*F298)-E298)</f>
        <v>5.9813000000000001</v>
      </c>
      <c r="H298" s="1" t="s">
        <v>12</v>
      </c>
      <c r="I298" s="1" t="s">
        <v>2383</v>
      </c>
      <c r="J298" s="11">
        <f>VLOOKUP(I298,'%Zdražení'!A:C,3,0)</f>
        <v>7.0000000000000007E-2</v>
      </c>
      <c r="K298" s="17"/>
      <c r="M298" s="7"/>
    </row>
    <row r="299" spans="2:13" ht="19.5" customHeight="1" x14ac:dyDescent="0.25">
      <c r="B299" s="5" t="s">
        <v>488</v>
      </c>
      <c r="C299" s="6">
        <v>8594045932454</v>
      </c>
      <c r="D299" s="14" t="s">
        <v>489</v>
      </c>
      <c r="E299" s="38">
        <v>3.4454000000000002</v>
      </c>
      <c r="F299" s="39">
        <f>VLOOKUP(H299,Slevy!B:C,2,0)</f>
        <v>0.5</v>
      </c>
      <c r="G299" s="40">
        <f>ABS((E299*F299)-E299)</f>
        <v>1.7227000000000001</v>
      </c>
      <c r="H299" s="1" t="s">
        <v>12</v>
      </c>
      <c r="I299" s="1" t="s">
        <v>2383</v>
      </c>
      <c r="J299" s="11">
        <f>VLOOKUP(I299,'%Zdražení'!A:C,3,0)</f>
        <v>7.0000000000000007E-2</v>
      </c>
      <c r="K299" s="17"/>
      <c r="M299" s="7"/>
    </row>
    <row r="300" spans="2:13" ht="19.5" customHeight="1" x14ac:dyDescent="0.25">
      <c r="B300" s="5" t="s">
        <v>490</v>
      </c>
      <c r="C300" s="6">
        <v>8595580533878</v>
      </c>
      <c r="D300" s="14" t="s">
        <v>491</v>
      </c>
      <c r="E300" s="38">
        <v>3.4454000000000002</v>
      </c>
      <c r="F300" s="39">
        <f>VLOOKUP(H300,Slevy!B:C,2,0)</f>
        <v>0.5</v>
      </c>
      <c r="G300" s="40">
        <f>ABS((E300*F300)-E300)</f>
        <v>1.7227000000000001</v>
      </c>
      <c r="H300" s="1" t="s">
        <v>12</v>
      </c>
      <c r="I300" s="1" t="s">
        <v>2383</v>
      </c>
      <c r="J300" s="11">
        <f>VLOOKUP(I300,'%Zdražení'!A:C,3,0)</f>
        <v>7.0000000000000007E-2</v>
      </c>
      <c r="K300" s="17"/>
      <c r="M300" s="7"/>
    </row>
    <row r="301" spans="2:13" ht="19.5" customHeight="1" x14ac:dyDescent="0.25">
      <c r="B301" s="3"/>
      <c r="C301" s="3"/>
      <c r="D301" s="43" t="s">
        <v>492</v>
      </c>
      <c r="E301" s="36"/>
      <c r="F301" s="36"/>
      <c r="G301" s="36"/>
      <c r="H301" s="3"/>
      <c r="I301" s="3"/>
      <c r="J301" s="3"/>
      <c r="K301" s="3"/>
    </row>
    <row r="302" spans="2:13" ht="19.5" customHeight="1" x14ac:dyDescent="0.25">
      <c r="B302" s="4"/>
      <c r="C302" s="4"/>
      <c r="D302" s="44" t="s">
        <v>493</v>
      </c>
      <c r="E302" s="37"/>
      <c r="F302" s="37"/>
      <c r="G302" s="37"/>
      <c r="H302" s="4"/>
      <c r="I302" s="4"/>
      <c r="J302" s="4"/>
      <c r="K302" s="4"/>
    </row>
    <row r="303" spans="2:13" ht="19.5" customHeight="1" x14ac:dyDescent="0.25">
      <c r="B303" s="5" t="s">
        <v>494</v>
      </c>
      <c r="C303" s="6">
        <v>8594045930733</v>
      </c>
      <c r="D303" s="14" t="s">
        <v>495</v>
      </c>
      <c r="E303" s="38">
        <v>60.647600000000004</v>
      </c>
      <c r="F303" s="39">
        <f>VLOOKUP(H303,Slevy!B:C,2,0)</f>
        <v>0.5</v>
      </c>
      <c r="G303" s="40">
        <f>ABS((E303*F303)-E303)</f>
        <v>30.323800000000002</v>
      </c>
      <c r="H303" s="1" t="s">
        <v>12</v>
      </c>
      <c r="I303" s="1" t="s">
        <v>2386</v>
      </c>
      <c r="J303" s="11">
        <f>VLOOKUP(I303,'%Zdražení'!A:C,3,0)</f>
        <v>0.09</v>
      </c>
      <c r="K303" s="17"/>
      <c r="M303" s="7"/>
    </row>
    <row r="304" spans="2:13" ht="19.5" customHeight="1" x14ac:dyDescent="0.25">
      <c r="B304" s="4"/>
      <c r="C304" s="4"/>
      <c r="D304" s="44" t="s">
        <v>496</v>
      </c>
      <c r="E304" s="37"/>
      <c r="F304" s="37"/>
      <c r="G304" s="37"/>
      <c r="H304" s="4"/>
      <c r="I304" s="4"/>
      <c r="J304" s="4"/>
      <c r="K304" s="4"/>
    </row>
    <row r="305" spans="2:13" ht="19.5" customHeight="1" x14ac:dyDescent="0.25">
      <c r="B305" s="5" t="s">
        <v>497</v>
      </c>
      <c r="C305" s="6">
        <v>8594045936117</v>
      </c>
      <c r="D305" s="14" t="s">
        <v>498</v>
      </c>
      <c r="E305" s="38">
        <v>54.761600000000008</v>
      </c>
      <c r="F305" s="39">
        <f>VLOOKUP(H305,Slevy!B:C,2,0)</f>
        <v>0.5</v>
      </c>
      <c r="G305" s="40">
        <f>ABS((E305*F305)-E305)</f>
        <v>27.380800000000004</v>
      </c>
      <c r="H305" s="1" t="s">
        <v>12</v>
      </c>
      <c r="I305" s="1" t="s">
        <v>2386</v>
      </c>
      <c r="J305" s="11">
        <f>VLOOKUP(I305,'%Zdražení'!A:C,3,0)</f>
        <v>0.09</v>
      </c>
      <c r="K305" s="17"/>
      <c r="M305" s="7"/>
    </row>
    <row r="306" spans="2:13" ht="19.5" customHeight="1" x14ac:dyDescent="0.25">
      <c r="B306" s="5" t="s">
        <v>499</v>
      </c>
      <c r="C306" s="6">
        <v>8594045930795</v>
      </c>
      <c r="D306" s="14" t="s">
        <v>500</v>
      </c>
      <c r="E306" s="38">
        <v>31.795300000000005</v>
      </c>
      <c r="F306" s="39">
        <f>VLOOKUP(H306,Slevy!B:C,2,0)</f>
        <v>0.5</v>
      </c>
      <c r="G306" s="40">
        <f>ABS((E306*F306)-E306)</f>
        <v>15.897650000000002</v>
      </c>
      <c r="H306" s="1" t="s">
        <v>12</v>
      </c>
      <c r="I306" s="1" t="s">
        <v>2386</v>
      </c>
      <c r="J306" s="11">
        <f>VLOOKUP(I306,'%Zdražení'!A:C,3,0)</f>
        <v>0.09</v>
      </c>
      <c r="K306" s="17"/>
      <c r="M306" s="7"/>
    </row>
    <row r="307" spans="2:13" ht="19.5" customHeight="1" x14ac:dyDescent="0.25">
      <c r="B307" s="5" t="s">
        <v>501</v>
      </c>
      <c r="C307" s="6">
        <v>8594045933741</v>
      </c>
      <c r="D307" s="14" t="s">
        <v>500</v>
      </c>
      <c r="E307" s="38">
        <v>31.795300000000005</v>
      </c>
      <c r="F307" s="39">
        <f>VLOOKUP(H307,Slevy!B:C,2,0)</f>
        <v>0.5</v>
      </c>
      <c r="G307" s="40">
        <f>ABS((E307*F307)-E307)</f>
        <v>15.897650000000002</v>
      </c>
      <c r="H307" s="1" t="s">
        <v>12</v>
      </c>
      <c r="I307" s="1" t="s">
        <v>2386</v>
      </c>
      <c r="J307" s="11">
        <f>VLOOKUP(I307,'%Zdražení'!A:C,3,0)</f>
        <v>0.09</v>
      </c>
      <c r="K307" s="17"/>
      <c r="M307" s="7"/>
    </row>
    <row r="308" spans="2:13" ht="19.5" customHeight="1" x14ac:dyDescent="0.25">
      <c r="B308" s="5" t="s">
        <v>502</v>
      </c>
      <c r="C308" s="6">
        <v>8594045931532</v>
      </c>
      <c r="D308" s="14" t="s">
        <v>503</v>
      </c>
      <c r="E308" s="38">
        <v>31.795300000000005</v>
      </c>
      <c r="F308" s="39">
        <f>VLOOKUP(H308,Slevy!B:C,2,0)</f>
        <v>0.5</v>
      </c>
      <c r="G308" s="40">
        <f>ABS((E308*F308)-E308)</f>
        <v>15.897650000000002</v>
      </c>
      <c r="H308" s="1" t="s">
        <v>12</v>
      </c>
      <c r="I308" s="1" t="s">
        <v>2386</v>
      </c>
      <c r="J308" s="11">
        <f>VLOOKUP(I308,'%Zdražení'!A:C,3,0)</f>
        <v>0.09</v>
      </c>
      <c r="K308" s="17"/>
      <c r="M308" s="7"/>
    </row>
    <row r="309" spans="2:13" ht="19.5" customHeight="1" x14ac:dyDescent="0.25">
      <c r="B309" s="4"/>
      <c r="C309" s="4"/>
      <c r="D309" s="44" t="s">
        <v>504</v>
      </c>
      <c r="E309" s="37"/>
      <c r="F309" s="37"/>
      <c r="G309" s="37"/>
      <c r="H309" s="4"/>
      <c r="I309" s="4"/>
      <c r="J309" s="4"/>
      <c r="K309" s="4"/>
    </row>
    <row r="310" spans="2:13" ht="19.5" customHeight="1" x14ac:dyDescent="0.25">
      <c r="B310" s="5" t="s">
        <v>505</v>
      </c>
      <c r="C310" s="6">
        <v>8595580537753</v>
      </c>
      <c r="D310" s="14" t="s">
        <v>506</v>
      </c>
      <c r="E310" s="38">
        <v>124.64150000000001</v>
      </c>
      <c r="F310" s="39">
        <f>VLOOKUP(H310,Slevy!B:C,2,0)</f>
        <v>0.5</v>
      </c>
      <c r="G310" s="40">
        <f>ABS((E310*F310)-E310)</f>
        <v>62.320750000000004</v>
      </c>
      <c r="H310" s="1" t="s">
        <v>12</v>
      </c>
      <c r="I310" s="1" t="s">
        <v>2386</v>
      </c>
      <c r="J310" s="11">
        <f>VLOOKUP(I310,'%Zdražení'!A:C,3,0)</f>
        <v>0.09</v>
      </c>
      <c r="K310" s="17"/>
      <c r="M310" s="7"/>
    </row>
    <row r="311" spans="2:13" ht="19.5" customHeight="1" x14ac:dyDescent="0.25">
      <c r="B311" s="5" t="s">
        <v>507</v>
      </c>
      <c r="C311" s="6">
        <v>8595580537814</v>
      </c>
      <c r="D311" s="14" t="s">
        <v>508</v>
      </c>
      <c r="E311" s="38">
        <v>144.25060000000002</v>
      </c>
      <c r="F311" s="39">
        <f>VLOOKUP(H311,Slevy!B:C,2,0)</f>
        <v>0.5</v>
      </c>
      <c r="G311" s="40">
        <f>ABS((E311*F311)-E311)</f>
        <v>72.12530000000001</v>
      </c>
      <c r="H311" s="1" t="s">
        <v>12</v>
      </c>
      <c r="I311" s="1" t="s">
        <v>2386</v>
      </c>
      <c r="J311" s="11">
        <f>VLOOKUP(I311,'%Zdražení'!A:C,3,0)</f>
        <v>0.09</v>
      </c>
      <c r="K311" s="17"/>
      <c r="M311" s="7"/>
    </row>
    <row r="312" spans="2:13" ht="19.5" customHeight="1" x14ac:dyDescent="0.25">
      <c r="B312" s="5" t="s">
        <v>509</v>
      </c>
      <c r="C312" s="6">
        <v>8595580537821</v>
      </c>
      <c r="D312" s="14" t="s">
        <v>510</v>
      </c>
      <c r="E312" s="38">
        <v>170.48690000000002</v>
      </c>
      <c r="F312" s="39">
        <f>VLOOKUP(H312,Slevy!B:C,2,0)</f>
        <v>0.5</v>
      </c>
      <c r="G312" s="40">
        <f>ABS((E312*F312)-E312)</f>
        <v>85.24345000000001</v>
      </c>
      <c r="H312" s="1" t="s">
        <v>12</v>
      </c>
      <c r="I312" s="1" t="s">
        <v>2386</v>
      </c>
      <c r="J312" s="11">
        <f>VLOOKUP(I312,'%Zdražení'!A:C,3,0)</f>
        <v>0.09</v>
      </c>
      <c r="K312" s="17"/>
      <c r="M312" s="7"/>
    </row>
    <row r="313" spans="2:13" ht="19.5" customHeight="1" x14ac:dyDescent="0.25">
      <c r="B313" s="4"/>
      <c r="C313" s="4"/>
      <c r="D313" s="44" t="s">
        <v>511</v>
      </c>
      <c r="E313" s="37"/>
      <c r="F313" s="37"/>
      <c r="G313" s="37"/>
      <c r="H313" s="4"/>
      <c r="I313" s="4"/>
      <c r="J313" s="4"/>
      <c r="K313" s="4"/>
    </row>
    <row r="314" spans="2:13" ht="19.5" customHeight="1" x14ac:dyDescent="0.25">
      <c r="B314" s="5" t="s">
        <v>512</v>
      </c>
      <c r="C314" s="6">
        <v>8595580539665</v>
      </c>
      <c r="D314" s="14" t="s">
        <v>513</v>
      </c>
      <c r="E314" s="38">
        <v>146.9211</v>
      </c>
      <c r="F314" s="39">
        <f>VLOOKUP(H314,Slevy!B:C,2,0)</f>
        <v>0.5</v>
      </c>
      <c r="G314" s="40">
        <f>ABS((E314*F314)-E314)</f>
        <v>73.460549999999998</v>
      </c>
      <c r="H314" s="1" t="s">
        <v>12</v>
      </c>
      <c r="I314" s="1" t="s">
        <v>2386</v>
      </c>
      <c r="J314" s="11">
        <f>VLOOKUP(I314,'%Zdražení'!A:C,3,0)</f>
        <v>0.09</v>
      </c>
      <c r="K314" s="17"/>
      <c r="M314" s="7"/>
    </row>
    <row r="315" spans="2:13" ht="19.5" customHeight="1" x14ac:dyDescent="0.25">
      <c r="B315" s="5" t="s">
        <v>514</v>
      </c>
      <c r="C315" s="6">
        <v>8595580541484</v>
      </c>
      <c r="D315" s="14" t="s">
        <v>513</v>
      </c>
      <c r="E315" s="38">
        <v>170.48690000000002</v>
      </c>
      <c r="F315" s="39">
        <f>VLOOKUP(H315,Slevy!B:C,2,0)</f>
        <v>0.5</v>
      </c>
      <c r="G315" s="40">
        <f>ABS((E315*F315)-E315)</f>
        <v>85.24345000000001</v>
      </c>
      <c r="H315" s="1" t="s">
        <v>12</v>
      </c>
      <c r="I315" s="1" t="s">
        <v>2386</v>
      </c>
      <c r="J315" s="11">
        <f>VLOOKUP(I315,'%Zdražení'!A:C,3,0)</f>
        <v>0.09</v>
      </c>
      <c r="K315" s="17"/>
      <c r="L315" s="8" t="s">
        <v>161</v>
      </c>
      <c r="M315" s="7"/>
    </row>
    <row r="316" spans="2:13" ht="19.5" customHeight="1" x14ac:dyDescent="0.25">
      <c r="B316" s="5" t="s">
        <v>515</v>
      </c>
      <c r="C316" s="6">
        <v>8595580541491</v>
      </c>
      <c r="D316" s="14" t="s">
        <v>513</v>
      </c>
      <c r="E316" s="38">
        <v>196.7123</v>
      </c>
      <c r="F316" s="39">
        <f>VLOOKUP(H316,Slevy!B:C,2,0)</f>
        <v>0.5</v>
      </c>
      <c r="G316" s="40">
        <f>ABS((E316*F316)-E316)</f>
        <v>98.35615</v>
      </c>
      <c r="H316" s="1" t="s">
        <v>12</v>
      </c>
      <c r="I316" s="1" t="s">
        <v>2386</v>
      </c>
      <c r="J316" s="11">
        <f>VLOOKUP(I316,'%Zdražení'!A:C,3,0)</f>
        <v>0.09</v>
      </c>
      <c r="K316" s="17"/>
      <c r="L316" s="8" t="s">
        <v>161</v>
      </c>
      <c r="M316" s="7"/>
    </row>
    <row r="317" spans="2:13" ht="19.5" customHeight="1" x14ac:dyDescent="0.25">
      <c r="B317" s="5" t="s">
        <v>516</v>
      </c>
      <c r="C317" s="6">
        <v>8595580541521</v>
      </c>
      <c r="D317" s="14" t="s">
        <v>513</v>
      </c>
      <c r="E317" s="38">
        <v>288.50120000000004</v>
      </c>
      <c r="F317" s="39">
        <f>VLOOKUP(H317,Slevy!B:C,2,0)</f>
        <v>0.5</v>
      </c>
      <c r="G317" s="40">
        <f>ABS((E317*F317)-E317)</f>
        <v>144.25060000000002</v>
      </c>
      <c r="H317" s="1" t="s">
        <v>12</v>
      </c>
      <c r="I317" s="1" t="s">
        <v>2386</v>
      </c>
      <c r="J317" s="11">
        <f>VLOOKUP(I317,'%Zdražení'!A:C,3,0)</f>
        <v>0.09</v>
      </c>
      <c r="K317" s="17"/>
      <c r="M317" s="7"/>
    </row>
    <row r="318" spans="2:13" ht="19.5" customHeight="1" x14ac:dyDescent="0.25">
      <c r="B318" s="5" t="s">
        <v>517</v>
      </c>
      <c r="C318" s="6">
        <v>8595580541545</v>
      </c>
      <c r="D318" s="14" t="s">
        <v>513</v>
      </c>
      <c r="E318" s="38">
        <v>288.50120000000004</v>
      </c>
      <c r="F318" s="39">
        <f>VLOOKUP(H318,Slevy!B:C,2,0)</f>
        <v>0.5</v>
      </c>
      <c r="G318" s="40">
        <f>ABS((E318*F318)-E318)</f>
        <v>144.25060000000002</v>
      </c>
      <c r="H318" s="1" t="s">
        <v>12</v>
      </c>
      <c r="I318" s="1" t="s">
        <v>2386</v>
      </c>
      <c r="J318" s="11">
        <f>VLOOKUP(I318,'%Zdražení'!A:C,3,0)</f>
        <v>0.09</v>
      </c>
      <c r="K318" s="17"/>
      <c r="M318" s="7"/>
    </row>
    <row r="319" spans="2:13" ht="19.5" customHeight="1" x14ac:dyDescent="0.25">
      <c r="B319" s="5" t="s">
        <v>518</v>
      </c>
      <c r="C319" s="6">
        <v>8595580541538</v>
      </c>
      <c r="D319" s="14" t="s">
        <v>513</v>
      </c>
      <c r="E319" s="38">
        <v>288.50120000000004</v>
      </c>
      <c r="F319" s="39">
        <f>VLOOKUP(H319,Slevy!B:C,2,0)</f>
        <v>0.5</v>
      </c>
      <c r="G319" s="40">
        <f>ABS((E319*F319)-E319)</f>
        <v>144.25060000000002</v>
      </c>
      <c r="H319" s="1" t="s">
        <v>12</v>
      </c>
      <c r="I319" s="1" t="s">
        <v>2386</v>
      </c>
      <c r="J319" s="11">
        <f>VLOOKUP(I319,'%Zdražení'!A:C,3,0)</f>
        <v>0.09</v>
      </c>
      <c r="K319" s="17"/>
      <c r="M319" s="7"/>
    </row>
    <row r="320" spans="2:13" ht="19.5" customHeight="1" x14ac:dyDescent="0.25">
      <c r="B320" s="5" t="s">
        <v>519</v>
      </c>
      <c r="C320" s="6">
        <v>8595580544065</v>
      </c>
      <c r="D320" s="14" t="s">
        <v>520</v>
      </c>
      <c r="E320" s="38">
        <v>183.58870000000002</v>
      </c>
      <c r="F320" s="39">
        <f>VLOOKUP(H320,Slevy!B:C,2,0)</f>
        <v>0.5</v>
      </c>
      <c r="G320" s="40">
        <f>ABS((E320*F320)-E320)</f>
        <v>91.794350000000009</v>
      </c>
      <c r="H320" s="1" t="s">
        <v>12</v>
      </c>
      <c r="I320" s="1" t="s">
        <v>2386</v>
      </c>
      <c r="J320" s="11">
        <f>VLOOKUP(I320,'%Zdražení'!A:C,3,0)</f>
        <v>0.09</v>
      </c>
      <c r="K320" s="17"/>
      <c r="M320" s="7"/>
    </row>
    <row r="321" spans="2:13" ht="19.5" customHeight="1" x14ac:dyDescent="0.25">
      <c r="B321" s="5" t="s">
        <v>521</v>
      </c>
      <c r="C321" s="6">
        <v>8594045938852</v>
      </c>
      <c r="D321" s="14" t="s">
        <v>522</v>
      </c>
      <c r="E321" s="38">
        <v>249.15220000000002</v>
      </c>
      <c r="F321" s="39">
        <f>VLOOKUP(H321,Slevy!B:C,2,0)</f>
        <v>0.5</v>
      </c>
      <c r="G321" s="40">
        <f>ABS((E321*F321)-E321)</f>
        <v>124.57610000000001</v>
      </c>
      <c r="H321" s="1" t="s">
        <v>12</v>
      </c>
      <c r="I321" s="1" t="s">
        <v>2386</v>
      </c>
      <c r="J321" s="11">
        <f>VLOOKUP(I321,'%Zdražení'!A:C,3,0)</f>
        <v>0.09</v>
      </c>
      <c r="K321" s="17"/>
      <c r="M321" s="7"/>
    </row>
    <row r="322" spans="2:13" ht="19.5" customHeight="1" x14ac:dyDescent="0.25">
      <c r="B322" s="5" t="s">
        <v>523</v>
      </c>
      <c r="C322" s="6">
        <v>8594045938869</v>
      </c>
      <c r="D322" s="14" t="s">
        <v>522</v>
      </c>
      <c r="E322" s="38">
        <v>249.15220000000002</v>
      </c>
      <c r="F322" s="39">
        <f>VLOOKUP(H322,Slevy!B:C,2,0)</f>
        <v>0.5</v>
      </c>
      <c r="G322" s="40">
        <f>ABS((E322*F322)-E322)</f>
        <v>124.57610000000001</v>
      </c>
      <c r="H322" s="1" t="s">
        <v>12</v>
      </c>
      <c r="I322" s="1" t="s">
        <v>2386</v>
      </c>
      <c r="J322" s="11">
        <f>VLOOKUP(I322,'%Zdražení'!A:C,3,0)</f>
        <v>0.09</v>
      </c>
      <c r="K322" s="17"/>
      <c r="M322" s="7"/>
    </row>
    <row r="323" spans="2:13" ht="19.5" customHeight="1" x14ac:dyDescent="0.25">
      <c r="B323" s="5" t="s">
        <v>524</v>
      </c>
      <c r="C323" s="6">
        <v>8595580544362</v>
      </c>
      <c r="D323" s="14" t="s">
        <v>525</v>
      </c>
      <c r="E323" s="38">
        <v>262.26490000000001</v>
      </c>
      <c r="F323" s="39">
        <f>VLOOKUP(H323,Slevy!B:C,2,0)</f>
        <v>0.5</v>
      </c>
      <c r="G323" s="40">
        <f>ABS((E323*F323)-E323)</f>
        <v>131.13245000000001</v>
      </c>
      <c r="H323" s="1" t="s">
        <v>12</v>
      </c>
      <c r="I323" s="1" t="s">
        <v>2386</v>
      </c>
      <c r="J323" s="11">
        <f>VLOOKUP(I323,'%Zdražení'!A:C,3,0)</f>
        <v>0.09</v>
      </c>
      <c r="K323" s="17"/>
      <c r="M323" s="7"/>
    </row>
    <row r="324" spans="2:13" ht="19.5" customHeight="1" x14ac:dyDescent="0.25">
      <c r="B324" s="5" t="s">
        <v>526</v>
      </c>
      <c r="C324" s="6">
        <v>8595580544355</v>
      </c>
      <c r="D324" s="14" t="s">
        <v>525</v>
      </c>
      <c r="E324" s="38">
        <v>249.15220000000002</v>
      </c>
      <c r="F324" s="39">
        <f>VLOOKUP(H324,Slevy!B:C,2,0)</f>
        <v>0.5</v>
      </c>
      <c r="G324" s="40">
        <f>ABS((E324*F324)-E324)</f>
        <v>124.57610000000001</v>
      </c>
      <c r="H324" s="1" t="s">
        <v>12</v>
      </c>
      <c r="I324" s="1" t="s">
        <v>2386</v>
      </c>
      <c r="J324" s="11">
        <f>VLOOKUP(I324,'%Zdražení'!A:C,3,0)</f>
        <v>0.09</v>
      </c>
      <c r="K324" s="17"/>
      <c r="M324" s="7"/>
    </row>
    <row r="325" spans="2:13" ht="19.5" customHeight="1" x14ac:dyDescent="0.25">
      <c r="B325" s="5" t="s">
        <v>527</v>
      </c>
      <c r="C325" s="6">
        <v>8595580548742</v>
      </c>
      <c r="D325" s="14" t="s">
        <v>522</v>
      </c>
      <c r="E325" s="38">
        <v>151.51000000000002</v>
      </c>
      <c r="F325" s="39">
        <f>VLOOKUP(H325,Slevy!B:C,2,0)</f>
        <v>0.5</v>
      </c>
      <c r="G325" s="40">
        <f>ABS((E325*F325)-E325)</f>
        <v>75.75500000000001</v>
      </c>
      <c r="H325" s="1" t="s">
        <v>12</v>
      </c>
      <c r="I325" s="1" t="s">
        <v>2386</v>
      </c>
      <c r="J325" s="11">
        <f>VLOOKUP(I325,'%Zdražení'!A:C,3,0)</f>
        <v>0.09</v>
      </c>
      <c r="K325" s="17"/>
      <c r="M325" s="7"/>
    </row>
    <row r="326" spans="2:13" ht="19.5" customHeight="1" x14ac:dyDescent="0.25">
      <c r="B326" s="5" t="s">
        <v>528</v>
      </c>
      <c r="C326" s="6">
        <v>8595580563974</v>
      </c>
      <c r="D326" s="14" t="s">
        <v>506</v>
      </c>
      <c r="E326" s="38">
        <v>151.51000000000002</v>
      </c>
      <c r="F326" s="39">
        <f>VLOOKUP(H326,Slevy!B:C,2,0)</f>
        <v>0.5</v>
      </c>
      <c r="G326" s="40">
        <f>ABS((E326*F326)-E326)</f>
        <v>75.75500000000001</v>
      </c>
      <c r="H326" s="1" t="s">
        <v>12</v>
      </c>
      <c r="I326" s="1" t="s">
        <v>2386</v>
      </c>
      <c r="J326" s="11">
        <f>VLOOKUP(I326,'%Zdražení'!A:C,3,0)</f>
        <v>0.09</v>
      </c>
      <c r="K326" s="17"/>
      <c r="M326" s="7"/>
    </row>
    <row r="327" spans="2:13" ht="19.5" customHeight="1" x14ac:dyDescent="0.25">
      <c r="B327" s="5" t="s">
        <v>529</v>
      </c>
      <c r="C327" s="6">
        <v>8595580537852</v>
      </c>
      <c r="D327" s="14" t="s">
        <v>530</v>
      </c>
      <c r="E327" s="38">
        <v>37.528700000000001</v>
      </c>
      <c r="F327" s="39">
        <f>VLOOKUP(H327,Slevy!B:C,2,0)</f>
        <v>0.5</v>
      </c>
      <c r="G327" s="40">
        <f>ABS((E327*F327)-E327)</f>
        <v>18.76435</v>
      </c>
      <c r="H327" s="1" t="s">
        <v>12</v>
      </c>
      <c r="I327" s="1" t="s">
        <v>2386</v>
      </c>
      <c r="J327" s="11">
        <f>VLOOKUP(I327,'%Zdražení'!A:C,3,0)</f>
        <v>0.09</v>
      </c>
      <c r="K327" s="17"/>
      <c r="M327" s="7"/>
    </row>
    <row r="328" spans="2:13" ht="19.5" customHeight="1" x14ac:dyDescent="0.25">
      <c r="B328" s="4"/>
      <c r="C328" s="4"/>
      <c r="D328" s="44" t="s">
        <v>531</v>
      </c>
      <c r="E328" s="37"/>
      <c r="F328" s="37"/>
      <c r="G328" s="37"/>
      <c r="H328" s="4"/>
      <c r="I328" s="4"/>
      <c r="J328" s="4"/>
      <c r="K328" s="4"/>
    </row>
    <row r="329" spans="2:13" ht="19.5" customHeight="1" x14ac:dyDescent="0.25">
      <c r="B329" s="5" t="s">
        <v>532</v>
      </c>
      <c r="C329" s="6">
        <v>8594045931969</v>
      </c>
      <c r="D329" s="14" t="s">
        <v>533</v>
      </c>
      <c r="E329" s="38">
        <v>21.712800000000005</v>
      </c>
      <c r="F329" s="39">
        <f>VLOOKUP(H329,Slevy!B:C,2,0)</f>
        <v>0.5</v>
      </c>
      <c r="G329" s="40">
        <f>ABS((E329*F329)-E329)</f>
        <v>10.856400000000002</v>
      </c>
      <c r="H329" s="1" t="s">
        <v>12</v>
      </c>
      <c r="I329" s="1" t="s">
        <v>2386</v>
      </c>
      <c r="J329" s="11">
        <f>VLOOKUP(I329,'%Zdražení'!A:C,3,0)</f>
        <v>0.09</v>
      </c>
      <c r="K329" s="17"/>
      <c r="M329" s="7"/>
    </row>
    <row r="330" spans="2:13" ht="19.5" customHeight="1" x14ac:dyDescent="0.25">
      <c r="B330" s="5" t="s">
        <v>534</v>
      </c>
      <c r="C330" s="6">
        <v>8595580568597</v>
      </c>
      <c r="D330" s="14" t="s">
        <v>535</v>
      </c>
      <c r="E330" s="38">
        <v>21.712800000000005</v>
      </c>
      <c r="F330" s="39">
        <f>VLOOKUP(H330,Slevy!B:C,2,0)</f>
        <v>0.5</v>
      </c>
      <c r="G330" s="40">
        <f>ABS((E330*F330)-E330)</f>
        <v>10.856400000000002</v>
      </c>
      <c r="H330" s="1" t="s">
        <v>12</v>
      </c>
      <c r="I330" s="1" t="s">
        <v>2386</v>
      </c>
      <c r="J330" s="11">
        <f>VLOOKUP(I330,'%Zdražení'!A:C,3,0)</f>
        <v>0.09</v>
      </c>
      <c r="K330" s="17"/>
      <c r="M330" s="7"/>
    </row>
    <row r="331" spans="2:13" ht="19.5" customHeight="1" x14ac:dyDescent="0.25">
      <c r="B331" s="5" t="s">
        <v>536</v>
      </c>
      <c r="C331" s="6">
        <v>8595580547202</v>
      </c>
      <c r="D331" s="14" t="s">
        <v>537</v>
      </c>
      <c r="E331" s="38">
        <v>46.226900000000001</v>
      </c>
      <c r="F331" s="39">
        <f>VLOOKUP(H331,Slevy!B:C,2,0)</f>
        <v>0.5</v>
      </c>
      <c r="G331" s="40">
        <f>ABS((E331*F331)-E331)</f>
        <v>23.11345</v>
      </c>
      <c r="H331" s="1" t="s">
        <v>12</v>
      </c>
      <c r="I331" s="1" t="s">
        <v>2386</v>
      </c>
      <c r="J331" s="11">
        <f>VLOOKUP(I331,'%Zdražení'!A:C,3,0)</f>
        <v>0.09</v>
      </c>
      <c r="K331" s="17"/>
      <c r="M331" s="7"/>
    </row>
    <row r="332" spans="2:13" ht="19.5" customHeight="1" x14ac:dyDescent="0.25">
      <c r="B332" s="5" t="s">
        <v>538</v>
      </c>
      <c r="C332" s="6">
        <v>8595580548964</v>
      </c>
      <c r="D332" s="14" t="s">
        <v>539</v>
      </c>
      <c r="E332" s="38">
        <v>44.962500000000006</v>
      </c>
      <c r="F332" s="39">
        <f>VLOOKUP(H332,Slevy!B:C,2,0)</f>
        <v>0.5</v>
      </c>
      <c r="G332" s="40">
        <f>ABS((E332*F332)-E332)</f>
        <v>22.481250000000003</v>
      </c>
      <c r="H332" s="1" t="s">
        <v>12</v>
      </c>
      <c r="I332" s="1" t="s">
        <v>2386</v>
      </c>
      <c r="J332" s="11">
        <f>VLOOKUP(I332,'%Zdražení'!A:C,3,0)</f>
        <v>0.09</v>
      </c>
      <c r="K332" s="17"/>
      <c r="M332" s="7"/>
    </row>
    <row r="333" spans="2:13" ht="19.5" customHeight="1" x14ac:dyDescent="0.25">
      <c r="B333" s="5" t="s">
        <v>540</v>
      </c>
      <c r="C333" s="6">
        <v>8595580547196</v>
      </c>
      <c r="D333" s="14" t="s">
        <v>541</v>
      </c>
      <c r="E333" s="38">
        <v>51.960300000000004</v>
      </c>
      <c r="F333" s="39">
        <f>VLOOKUP(H333,Slevy!B:C,2,0)</f>
        <v>0.5</v>
      </c>
      <c r="G333" s="40">
        <f>ABS((E333*F333)-E333)</f>
        <v>25.980150000000002</v>
      </c>
      <c r="H333" s="1" t="s">
        <v>12</v>
      </c>
      <c r="I333" s="1" t="s">
        <v>2386</v>
      </c>
      <c r="J333" s="11">
        <f>VLOOKUP(I333,'%Zdražení'!A:C,3,0)</f>
        <v>0.09</v>
      </c>
      <c r="K333" s="17"/>
      <c r="M333" s="7"/>
    </row>
    <row r="334" spans="2:13" ht="19.5" customHeight="1" x14ac:dyDescent="0.25">
      <c r="B334" s="5" t="s">
        <v>542</v>
      </c>
      <c r="C334" s="6">
        <v>8595580548957</v>
      </c>
      <c r="D334" s="14" t="s">
        <v>543</v>
      </c>
      <c r="E334" s="38">
        <v>50.281700000000008</v>
      </c>
      <c r="F334" s="39">
        <f>VLOOKUP(H334,Slevy!B:C,2,0)</f>
        <v>0.5</v>
      </c>
      <c r="G334" s="40">
        <f>ABS((E334*F334)-E334)</f>
        <v>25.140850000000004</v>
      </c>
      <c r="H334" s="1" t="s">
        <v>12</v>
      </c>
      <c r="I334" s="1" t="s">
        <v>2386</v>
      </c>
      <c r="J334" s="11">
        <f>VLOOKUP(I334,'%Zdražení'!A:C,3,0)</f>
        <v>0.09</v>
      </c>
      <c r="K334" s="17"/>
      <c r="M334" s="7"/>
    </row>
    <row r="335" spans="2:13" ht="19.5" customHeight="1" x14ac:dyDescent="0.25">
      <c r="B335" s="5" t="s">
        <v>544</v>
      </c>
      <c r="C335" s="6">
        <v>8595580545390</v>
      </c>
      <c r="D335" s="14" t="s">
        <v>545</v>
      </c>
      <c r="E335" s="38">
        <v>75.068300000000008</v>
      </c>
      <c r="F335" s="39">
        <f>VLOOKUP(H335,Slevy!B:C,2,0)</f>
        <v>0.5</v>
      </c>
      <c r="G335" s="40">
        <f>ABS((E335*F335)-E335)</f>
        <v>37.534150000000004</v>
      </c>
      <c r="H335" s="1" t="s">
        <v>12</v>
      </c>
      <c r="I335" s="1" t="s">
        <v>2386</v>
      </c>
      <c r="J335" s="11">
        <f>VLOOKUP(I335,'%Zdražení'!A:C,3,0)</f>
        <v>0.09</v>
      </c>
      <c r="K335" s="17"/>
      <c r="M335" s="7"/>
    </row>
    <row r="336" spans="2:13" ht="19.5" customHeight="1" x14ac:dyDescent="0.25">
      <c r="B336" s="5" t="s">
        <v>546</v>
      </c>
      <c r="C336" s="6">
        <v>8595580572495</v>
      </c>
      <c r="D336" s="14" t="s">
        <v>547</v>
      </c>
      <c r="E336" s="38">
        <v>75.068300000000008</v>
      </c>
      <c r="F336" s="39">
        <f>VLOOKUP(H336,Slevy!B:C,2,0)</f>
        <v>0.5</v>
      </c>
      <c r="G336" s="40">
        <f>ABS((E336*F336)-E336)</f>
        <v>37.534150000000004</v>
      </c>
      <c r="H336" s="1" t="s">
        <v>12</v>
      </c>
      <c r="I336" s="1" t="s">
        <v>2386</v>
      </c>
      <c r="J336" s="11">
        <f>VLOOKUP(I336,'%Zdražení'!A:C,3,0)</f>
        <v>0.09</v>
      </c>
      <c r="K336" s="17"/>
      <c r="M336" s="7"/>
    </row>
    <row r="337" spans="2:13" ht="19.5" customHeight="1" x14ac:dyDescent="0.25">
      <c r="B337" s="5" t="s">
        <v>548</v>
      </c>
      <c r="C337" s="6">
        <v>8595580537807</v>
      </c>
      <c r="D337" s="14" t="s">
        <v>549</v>
      </c>
      <c r="E337" s="38">
        <v>31.795300000000005</v>
      </c>
      <c r="F337" s="39">
        <f>VLOOKUP(H337,Slevy!B:C,2,0)</f>
        <v>0.5</v>
      </c>
      <c r="G337" s="40">
        <f>ABS((E337*F337)-E337)</f>
        <v>15.897650000000002</v>
      </c>
      <c r="H337" s="1" t="s">
        <v>12</v>
      </c>
      <c r="I337" s="1" t="s">
        <v>2386</v>
      </c>
      <c r="J337" s="11">
        <f>VLOOKUP(I337,'%Zdražení'!A:C,3,0)</f>
        <v>0.09</v>
      </c>
      <c r="K337" s="17"/>
      <c r="M337" s="7"/>
    </row>
    <row r="338" spans="2:13" ht="19.5" customHeight="1" x14ac:dyDescent="0.25">
      <c r="B338" s="5" t="s">
        <v>550</v>
      </c>
      <c r="C338" s="6">
        <v>8595580546380</v>
      </c>
      <c r="D338" s="14" t="s">
        <v>551</v>
      </c>
      <c r="E338" s="38">
        <v>75.068300000000008</v>
      </c>
      <c r="F338" s="39">
        <f>VLOOKUP(H338,Slevy!B:C,2,0)</f>
        <v>0.5</v>
      </c>
      <c r="G338" s="40">
        <f>ABS((E338*F338)-E338)</f>
        <v>37.534150000000004</v>
      </c>
      <c r="H338" s="1" t="s">
        <v>12</v>
      </c>
      <c r="I338" s="1" t="s">
        <v>2386</v>
      </c>
      <c r="J338" s="11">
        <f>VLOOKUP(I338,'%Zdražení'!A:C,3,0)</f>
        <v>0.09</v>
      </c>
      <c r="K338" s="17"/>
      <c r="M338" s="7"/>
    </row>
    <row r="339" spans="2:13" ht="19.5" customHeight="1" x14ac:dyDescent="0.25">
      <c r="B339" s="5" t="s">
        <v>552</v>
      </c>
      <c r="C339" s="6">
        <v>8595580548940</v>
      </c>
      <c r="D339" s="14" t="s">
        <v>553</v>
      </c>
      <c r="E339" s="38">
        <v>23.522200000000002</v>
      </c>
      <c r="F339" s="39">
        <f>VLOOKUP(H339,Slevy!B:C,2,0)</f>
        <v>0.5</v>
      </c>
      <c r="G339" s="40">
        <f>ABS((E339*F339)-E339)</f>
        <v>11.761100000000001</v>
      </c>
      <c r="H339" s="1" t="s">
        <v>12</v>
      </c>
      <c r="I339" s="1" t="s">
        <v>2386</v>
      </c>
      <c r="J339" s="11">
        <f>VLOOKUP(I339,'%Zdražení'!A:C,3,0)</f>
        <v>0.09</v>
      </c>
      <c r="K339" s="17"/>
      <c r="M339" s="7"/>
    </row>
    <row r="340" spans="2:13" ht="19.5" customHeight="1" x14ac:dyDescent="0.25">
      <c r="B340" s="3"/>
      <c r="C340" s="3"/>
      <c r="D340" s="43" t="s">
        <v>554</v>
      </c>
      <c r="E340" s="36"/>
      <c r="F340" s="36"/>
      <c r="G340" s="36"/>
      <c r="H340" s="3"/>
      <c r="I340" s="3"/>
      <c r="J340" s="3"/>
      <c r="K340" s="3"/>
    </row>
    <row r="341" spans="2:13" ht="19.5" customHeight="1" x14ac:dyDescent="0.25">
      <c r="B341" s="4"/>
      <c r="C341" s="4"/>
      <c r="D341" s="44" t="s">
        <v>554</v>
      </c>
      <c r="E341" s="37"/>
      <c r="F341" s="37"/>
      <c r="G341" s="37"/>
      <c r="H341" s="4"/>
      <c r="I341" s="4"/>
      <c r="J341" s="4"/>
      <c r="K341" s="4"/>
    </row>
    <row r="342" spans="2:13" ht="19.5" customHeight="1" x14ac:dyDescent="0.25">
      <c r="B342" s="5" t="s">
        <v>555</v>
      </c>
      <c r="C342" s="6">
        <v>8595580551513</v>
      </c>
      <c r="D342" s="14" t="s">
        <v>556</v>
      </c>
      <c r="E342" s="38">
        <v>629.06760000000008</v>
      </c>
      <c r="F342" s="39">
        <f>VLOOKUP(H342,Slevy!B:C,2,0)</f>
        <v>0.5</v>
      </c>
      <c r="G342" s="40">
        <f>ABS((E342*F342)-E342)</f>
        <v>314.53380000000004</v>
      </c>
      <c r="H342" s="1" t="s">
        <v>557</v>
      </c>
      <c r="I342" s="1" t="s">
        <v>2387</v>
      </c>
      <c r="J342" s="11">
        <f>VLOOKUP(I342,'%Zdražení'!A:C,3,0)</f>
        <v>0.06</v>
      </c>
      <c r="K342" s="17"/>
      <c r="M342" s="7"/>
    </row>
    <row r="343" spans="2:13" ht="19.5" customHeight="1" x14ac:dyDescent="0.25">
      <c r="B343" s="5" t="s">
        <v>558</v>
      </c>
      <c r="C343" s="6">
        <v>8595580551520</v>
      </c>
      <c r="D343" s="14" t="s">
        <v>556</v>
      </c>
      <c r="E343" s="38">
        <v>667.99080000000004</v>
      </c>
      <c r="F343" s="39">
        <f>VLOOKUP(H343,Slevy!B:C,2,0)</f>
        <v>0.5</v>
      </c>
      <c r="G343" s="40">
        <f>ABS((E343*F343)-E343)</f>
        <v>333.99540000000002</v>
      </c>
      <c r="H343" s="1" t="s">
        <v>557</v>
      </c>
      <c r="I343" s="1" t="s">
        <v>2387</v>
      </c>
      <c r="J343" s="11">
        <f>VLOOKUP(I343,'%Zdražení'!A:C,3,0)</f>
        <v>0.06</v>
      </c>
      <c r="K343" s="17"/>
      <c r="M343" s="7"/>
    </row>
    <row r="344" spans="2:13" ht="19.5" customHeight="1" x14ac:dyDescent="0.25">
      <c r="B344" s="5" t="s">
        <v>559</v>
      </c>
      <c r="C344" s="6">
        <v>8595580551537</v>
      </c>
      <c r="D344" s="14" t="s">
        <v>556</v>
      </c>
      <c r="E344" s="38">
        <v>713.38</v>
      </c>
      <c r="F344" s="39">
        <f>VLOOKUP(H344,Slevy!B:C,2,0)</f>
        <v>0.5</v>
      </c>
      <c r="G344" s="40">
        <f>ABS((E344*F344)-E344)</f>
        <v>356.69</v>
      </c>
      <c r="H344" s="1" t="s">
        <v>557</v>
      </c>
      <c r="I344" s="1" t="s">
        <v>2387</v>
      </c>
      <c r="J344" s="11">
        <f>VLOOKUP(I344,'%Zdražení'!A:C,3,0)</f>
        <v>0.06</v>
      </c>
      <c r="K344" s="17"/>
      <c r="M344" s="7"/>
    </row>
    <row r="345" spans="2:13" ht="19.5" customHeight="1" x14ac:dyDescent="0.25">
      <c r="B345" s="5" t="s">
        <v>560</v>
      </c>
      <c r="C345" s="6">
        <v>8595580571443</v>
      </c>
      <c r="D345" s="14" t="s">
        <v>561</v>
      </c>
      <c r="E345" s="38">
        <v>773.88480000000004</v>
      </c>
      <c r="F345" s="39">
        <f>VLOOKUP(H345,Slevy!B:C,2,0)</f>
        <v>0.5</v>
      </c>
      <c r="G345" s="40">
        <f>ABS((E345*F345)-E345)</f>
        <v>386.94240000000002</v>
      </c>
      <c r="H345" s="1" t="s">
        <v>557</v>
      </c>
      <c r="I345" s="1" t="s">
        <v>2387</v>
      </c>
      <c r="J345" s="11">
        <f>VLOOKUP(I345,'%Zdražení'!A:C,3,0)</f>
        <v>0.06</v>
      </c>
      <c r="K345" s="17"/>
      <c r="M345" s="7"/>
    </row>
    <row r="346" spans="2:13" ht="19.5" customHeight="1" x14ac:dyDescent="0.25">
      <c r="B346" s="5" t="s">
        <v>562</v>
      </c>
      <c r="C346" s="6">
        <v>8595580571450</v>
      </c>
      <c r="D346" s="14" t="s">
        <v>561</v>
      </c>
      <c r="E346" s="38">
        <v>823.29140000000007</v>
      </c>
      <c r="F346" s="39">
        <f>VLOOKUP(H346,Slevy!B:C,2,0)</f>
        <v>0.5</v>
      </c>
      <c r="G346" s="40">
        <f>ABS((E346*F346)-E346)</f>
        <v>411.64570000000003</v>
      </c>
      <c r="H346" s="1" t="s">
        <v>557</v>
      </c>
      <c r="I346" s="1" t="s">
        <v>2387</v>
      </c>
      <c r="J346" s="11">
        <f>VLOOKUP(I346,'%Zdražení'!A:C,3,0)</f>
        <v>0.06</v>
      </c>
      <c r="K346" s="17"/>
      <c r="M346" s="7"/>
    </row>
    <row r="347" spans="2:13" ht="19.5" customHeight="1" x14ac:dyDescent="0.25">
      <c r="B347" s="5" t="s">
        <v>563</v>
      </c>
      <c r="C347" s="6">
        <v>8595580562724</v>
      </c>
      <c r="D347" s="14" t="s">
        <v>561</v>
      </c>
      <c r="E347" s="38">
        <v>875.84620000000007</v>
      </c>
      <c r="F347" s="39">
        <f>VLOOKUP(H347,Slevy!B:C,2,0)</f>
        <v>0.5</v>
      </c>
      <c r="G347" s="40">
        <f t="shared" ref="G347:G410" si="1">ABS((E347*F347)-E347)</f>
        <v>437.92310000000003</v>
      </c>
      <c r="H347" s="1" t="s">
        <v>557</v>
      </c>
      <c r="I347" s="1" t="s">
        <v>2387</v>
      </c>
      <c r="J347" s="11">
        <f>VLOOKUP(I347,'%Zdražení'!A:C,3,0)</f>
        <v>0.06</v>
      </c>
      <c r="K347" s="17"/>
      <c r="M347" s="7"/>
    </row>
    <row r="348" spans="2:13" ht="19.5" customHeight="1" x14ac:dyDescent="0.25">
      <c r="B348" s="5" t="s">
        <v>564</v>
      </c>
      <c r="C348" s="6">
        <v>8595580562731</v>
      </c>
      <c r="D348" s="14" t="s">
        <v>561</v>
      </c>
      <c r="E348" s="38">
        <v>927.42579999999998</v>
      </c>
      <c r="F348" s="39">
        <f>VLOOKUP(H348,Slevy!B:C,2,0)</f>
        <v>0.5</v>
      </c>
      <c r="G348" s="40">
        <f t="shared" si="1"/>
        <v>463.71289999999999</v>
      </c>
      <c r="H348" s="1" t="s">
        <v>557</v>
      </c>
      <c r="I348" s="1" t="s">
        <v>2387</v>
      </c>
      <c r="J348" s="11">
        <f>VLOOKUP(I348,'%Zdražení'!A:C,3,0)</f>
        <v>0.06</v>
      </c>
      <c r="K348" s="17"/>
      <c r="M348" s="7"/>
    </row>
    <row r="349" spans="2:13" ht="19.5" customHeight="1" x14ac:dyDescent="0.25">
      <c r="B349" s="5" t="s">
        <v>565</v>
      </c>
      <c r="C349" s="6">
        <v>8595580562748</v>
      </c>
      <c r="D349" s="14" t="s">
        <v>561</v>
      </c>
      <c r="E349" s="38">
        <v>985.02620000000002</v>
      </c>
      <c r="F349" s="39">
        <f>VLOOKUP(H349,Slevy!B:C,2,0)</f>
        <v>0.5</v>
      </c>
      <c r="G349" s="40">
        <f t="shared" si="1"/>
        <v>492.51310000000001</v>
      </c>
      <c r="H349" s="1" t="s">
        <v>557</v>
      </c>
      <c r="I349" s="1" t="s">
        <v>2387</v>
      </c>
      <c r="J349" s="11">
        <f>VLOOKUP(I349,'%Zdražení'!A:C,3,0)</f>
        <v>0.06</v>
      </c>
      <c r="K349" s="17"/>
      <c r="M349" s="7"/>
    </row>
    <row r="350" spans="2:13" ht="19.5" customHeight="1" x14ac:dyDescent="0.25">
      <c r="B350" s="5" t="s">
        <v>566</v>
      </c>
      <c r="C350" s="6">
        <v>8595580565992</v>
      </c>
      <c r="D350" s="14" t="s">
        <v>567</v>
      </c>
      <c r="E350" s="38">
        <v>629.06760000000008</v>
      </c>
      <c r="F350" s="39">
        <f>VLOOKUP(H350,Slevy!B:C,2,0)</f>
        <v>0.5</v>
      </c>
      <c r="G350" s="40">
        <f t="shared" si="1"/>
        <v>314.53380000000004</v>
      </c>
      <c r="H350" s="1" t="s">
        <v>557</v>
      </c>
      <c r="I350" s="1" t="s">
        <v>2387</v>
      </c>
      <c r="J350" s="11">
        <f>VLOOKUP(I350,'%Zdražení'!A:C,3,0)</f>
        <v>0.06</v>
      </c>
      <c r="K350" s="17"/>
      <c r="L350" s="8" t="s">
        <v>307</v>
      </c>
      <c r="M350" s="7"/>
    </row>
    <row r="351" spans="2:13" ht="19.5" customHeight="1" x14ac:dyDescent="0.25">
      <c r="B351" s="5" t="s">
        <v>568</v>
      </c>
      <c r="C351" s="6">
        <v>8595580566005</v>
      </c>
      <c r="D351" s="14" t="s">
        <v>567</v>
      </c>
      <c r="E351" s="38">
        <v>667.99080000000004</v>
      </c>
      <c r="F351" s="39">
        <f>VLOOKUP(H351,Slevy!B:C,2,0)</f>
        <v>0.5</v>
      </c>
      <c r="G351" s="40">
        <f t="shared" si="1"/>
        <v>333.99540000000002</v>
      </c>
      <c r="H351" s="1" t="s">
        <v>557</v>
      </c>
      <c r="I351" s="1" t="s">
        <v>2387</v>
      </c>
      <c r="J351" s="11">
        <f>VLOOKUP(I351,'%Zdražení'!A:C,3,0)</f>
        <v>0.06</v>
      </c>
      <c r="K351" s="17"/>
      <c r="L351" s="8" t="s">
        <v>307</v>
      </c>
      <c r="M351" s="7"/>
    </row>
    <row r="352" spans="2:13" ht="19.5" customHeight="1" x14ac:dyDescent="0.25">
      <c r="B352" s="5" t="s">
        <v>569</v>
      </c>
      <c r="C352" s="6">
        <v>8595580566012</v>
      </c>
      <c r="D352" s="14" t="s">
        <v>567</v>
      </c>
      <c r="E352" s="38">
        <v>713.38</v>
      </c>
      <c r="F352" s="39">
        <f>VLOOKUP(H352,Slevy!B:C,2,0)</f>
        <v>0.5</v>
      </c>
      <c r="G352" s="40">
        <f t="shared" si="1"/>
        <v>356.69</v>
      </c>
      <c r="H352" s="1" t="s">
        <v>557</v>
      </c>
      <c r="I352" s="1" t="s">
        <v>2387</v>
      </c>
      <c r="J352" s="11">
        <f>VLOOKUP(I352,'%Zdražení'!A:C,3,0)</f>
        <v>0.06</v>
      </c>
      <c r="K352" s="17"/>
      <c r="L352" s="8" t="s">
        <v>307</v>
      </c>
      <c r="M352" s="7"/>
    </row>
    <row r="353" spans="2:13" ht="19.5" customHeight="1" x14ac:dyDescent="0.25">
      <c r="B353" s="5" t="s">
        <v>570</v>
      </c>
      <c r="C353" s="6">
        <v>8595580566029</v>
      </c>
      <c r="D353" s="14" t="s">
        <v>571</v>
      </c>
      <c r="E353" s="38">
        <v>875.84620000000007</v>
      </c>
      <c r="F353" s="39">
        <f>VLOOKUP(H353,Slevy!B:C,2,0)</f>
        <v>0.5</v>
      </c>
      <c r="G353" s="40">
        <f t="shared" si="1"/>
        <v>437.92310000000003</v>
      </c>
      <c r="H353" s="1" t="s">
        <v>557</v>
      </c>
      <c r="I353" s="1" t="s">
        <v>2387</v>
      </c>
      <c r="J353" s="11">
        <f>VLOOKUP(I353,'%Zdražení'!A:C,3,0)</f>
        <v>0.06</v>
      </c>
      <c r="K353" s="17"/>
      <c r="M353" s="7"/>
    </row>
    <row r="354" spans="2:13" ht="19.5" customHeight="1" x14ac:dyDescent="0.25">
      <c r="B354" s="5" t="s">
        <v>572</v>
      </c>
      <c r="C354" s="6">
        <v>8595580566036</v>
      </c>
      <c r="D354" s="14" t="s">
        <v>571</v>
      </c>
      <c r="E354" s="38">
        <v>927.42579999999998</v>
      </c>
      <c r="F354" s="39">
        <f>VLOOKUP(H354,Slevy!B:C,2,0)</f>
        <v>0.5</v>
      </c>
      <c r="G354" s="40">
        <f t="shared" si="1"/>
        <v>463.71289999999999</v>
      </c>
      <c r="H354" s="1" t="s">
        <v>557</v>
      </c>
      <c r="I354" s="1" t="s">
        <v>2387</v>
      </c>
      <c r="J354" s="11">
        <f>VLOOKUP(I354,'%Zdražení'!A:C,3,0)</f>
        <v>0.06</v>
      </c>
      <c r="K354" s="17"/>
      <c r="M354" s="7"/>
    </row>
    <row r="355" spans="2:13" ht="19.5" customHeight="1" x14ac:dyDescent="0.25">
      <c r="B355" s="5" t="s">
        <v>573</v>
      </c>
      <c r="C355" s="6">
        <v>8595580566043</v>
      </c>
      <c r="D355" s="14" t="s">
        <v>571</v>
      </c>
      <c r="E355" s="38">
        <v>985.02620000000002</v>
      </c>
      <c r="F355" s="39">
        <f>VLOOKUP(H355,Slevy!B:C,2,0)</f>
        <v>0.5</v>
      </c>
      <c r="G355" s="40">
        <f t="shared" si="1"/>
        <v>492.51310000000001</v>
      </c>
      <c r="H355" s="1" t="s">
        <v>557</v>
      </c>
      <c r="I355" s="1" t="s">
        <v>2387</v>
      </c>
      <c r="J355" s="11">
        <f>VLOOKUP(I355,'%Zdražení'!A:C,3,0)</f>
        <v>0.06</v>
      </c>
      <c r="K355" s="17"/>
      <c r="M355" s="7"/>
    </row>
    <row r="356" spans="2:13" ht="19.5" customHeight="1" x14ac:dyDescent="0.25">
      <c r="B356" s="5" t="s">
        <v>574</v>
      </c>
      <c r="C356" s="6">
        <v>8595580551599</v>
      </c>
      <c r="D356" s="14" t="s">
        <v>575</v>
      </c>
      <c r="E356" s="38">
        <v>103.7634</v>
      </c>
      <c r="F356" s="39">
        <f>VLOOKUP(H356,Slevy!B:C,2,0)</f>
        <v>0.5</v>
      </c>
      <c r="G356" s="40">
        <f t="shared" si="1"/>
        <v>51.881700000000002</v>
      </c>
      <c r="H356" s="1" t="s">
        <v>557</v>
      </c>
      <c r="I356" s="1" t="s">
        <v>2387</v>
      </c>
      <c r="J356" s="11">
        <f>VLOOKUP(I356,'%Zdražení'!A:C,3,0)</f>
        <v>0.06</v>
      </c>
      <c r="K356" s="17"/>
      <c r="M356" s="7"/>
    </row>
    <row r="357" spans="2:13" ht="19.5" customHeight="1" x14ac:dyDescent="0.25">
      <c r="B357" s="5" t="s">
        <v>576</v>
      </c>
      <c r="C357" s="6">
        <v>8595580551605</v>
      </c>
      <c r="D357" s="14" t="s">
        <v>577</v>
      </c>
      <c r="E357" s="38">
        <v>103.7634</v>
      </c>
      <c r="F357" s="39">
        <f>VLOOKUP(H357,Slevy!B:C,2,0)</f>
        <v>0.5</v>
      </c>
      <c r="G357" s="40">
        <f t="shared" si="1"/>
        <v>51.881700000000002</v>
      </c>
      <c r="H357" s="1" t="s">
        <v>557</v>
      </c>
      <c r="I357" s="1" t="s">
        <v>2387</v>
      </c>
      <c r="J357" s="11">
        <f>VLOOKUP(I357,'%Zdražení'!A:C,3,0)</f>
        <v>0.06</v>
      </c>
      <c r="K357" s="17"/>
      <c r="M357" s="7"/>
    </row>
    <row r="358" spans="2:13" ht="19.5" customHeight="1" x14ac:dyDescent="0.25">
      <c r="B358" s="5" t="s">
        <v>578</v>
      </c>
      <c r="C358" s="6">
        <v>8595580551612</v>
      </c>
      <c r="D358" s="14" t="s">
        <v>579</v>
      </c>
      <c r="E358" s="38">
        <v>103.7634</v>
      </c>
      <c r="F358" s="39">
        <f>VLOOKUP(H358,Slevy!B:C,2,0)</f>
        <v>0.5</v>
      </c>
      <c r="G358" s="40">
        <f t="shared" si="1"/>
        <v>51.881700000000002</v>
      </c>
      <c r="H358" s="1" t="s">
        <v>557</v>
      </c>
      <c r="I358" s="1" t="s">
        <v>2387</v>
      </c>
      <c r="J358" s="11">
        <f>VLOOKUP(I358,'%Zdražení'!A:C,3,0)</f>
        <v>0.06</v>
      </c>
      <c r="K358" s="17"/>
      <c r="M358" s="7"/>
    </row>
    <row r="359" spans="2:13" ht="19.5" customHeight="1" x14ac:dyDescent="0.25">
      <c r="B359" s="5" t="s">
        <v>580</v>
      </c>
      <c r="C359" s="6">
        <v>8595580565527</v>
      </c>
      <c r="D359" s="14" t="s">
        <v>581</v>
      </c>
      <c r="E359" s="38">
        <v>819.25280000000009</v>
      </c>
      <c r="F359" s="39">
        <f>VLOOKUP(H359,Slevy!B:C,2,0)</f>
        <v>0.5</v>
      </c>
      <c r="G359" s="40">
        <f t="shared" si="1"/>
        <v>409.62640000000005</v>
      </c>
      <c r="H359" s="1" t="s">
        <v>557</v>
      </c>
      <c r="I359" s="1" t="s">
        <v>2387</v>
      </c>
      <c r="J359" s="11">
        <f>VLOOKUP(I359,'%Zdražení'!A:C,3,0)</f>
        <v>0.06</v>
      </c>
      <c r="K359" s="17"/>
      <c r="M359" s="7"/>
    </row>
    <row r="360" spans="2:13" ht="19.5" customHeight="1" x14ac:dyDescent="0.25">
      <c r="B360" s="5" t="s">
        <v>582</v>
      </c>
      <c r="C360" s="6">
        <v>8595580565534</v>
      </c>
      <c r="D360" s="14" t="s">
        <v>581</v>
      </c>
      <c r="E360" s="38">
        <v>1058.8022000000001</v>
      </c>
      <c r="F360" s="39">
        <f>VLOOKUP(H360,Slevy!B:C,2,0)</f>
        <v>0.5</v>
      </c>
      <c r="G360" s="40">
        <f t="shared" si="1"/>
        <v>529.40110000000004</v>
      </c>
      <c r="H360" s="1" t="s">
        <v>557</v>
      </c>
      <c r="I360" s="1" t="s">
        <v>2387</v>
      </c>
      <c r="J360" s="11">
        <f>VLOOKUP(I360,'%Zdražení'!A:C,3,0)</f>
        <v>0.06</v>
      </c>
      <c r="K360" s="17"/>
      <c r="M360" s="7"/>
    </row>
    <row r="361" spans="2:13" ht="19.5" customHeight="1" x14ac:dyDescent="0.25">
      <c r="B361" s="5" t="s">
        <v>583</v>
      </c>
      <c r="C361" s="6">
        <v>8595580565541</v>
      </c>
      <c r="D361" s="14" t="s">
        <v>581</v>
      </c>
      <c r="E361" s="38">
        <v>1137.8994</v>
      </c>
      <c r="F361" s="39">
        <f>VLOOKUP(H361,Slevy!B:C,2,0)</f>
        <v>0.5</v>
      </c>
      <c r="G361" s="40">
        <f t="shared" si="1"/>
        <v>568.94970000000001</v>
      </c>
      <c r="H361" s="1" t="s">
        <v>557</v>
      </c>
      <c r="I361" s="1" t="s">
        <v>2387</v>
      </c>
      <c r="J361" s="11">
        <f>VLOOKUP(I361,'%Zdražení'!A:C,3,0)</f>
        <v>0.06</v>
      </c>
      <c r="K361" s="17"/>
      <c r="M361" s="7"/>
    </row>
    <row r="362" spans="2:13" ht="19.5" customHeight="1" x14ac:dyDescent="0.25">
      <c r="B362" s="5" t="s">
        <v>584</v>
      </c>
      <c r="C362" s="6">
        <v>8595580565558</v>
      </c>
      <c r="D362" s="14" t="s">
        <v>581</v>
      </c>
      <c r="E362" s="38">
        <v>1219.1378000000002</v>
      </c>
      <c r="F362" s="39">
        <f>VLOOKUP(H362,Slevy!B:C,2,0)</f>
        <v>0.5</v>
      </c>
      <c r="G362" s="40">
        <f t="shared" si="1"/>
        <v>609.5689000000001</v>
      </c>
      <c r="H362" s="1" t="s">
        <v>557</v>
      </c>
      <c r="I362" s="1" t="s">
        <v>2387</v>
      </c>
      <c r="J362" s="11">
        <f>VLOOKUP(I362,'%Zdražení'!A:C,3,0)</f>
        <v>0.06</v>
      </c>
      <c r="K362" s="17"/>
      <c r="M362" s="7"/>
    </row>
    <row r="363" spans="2:13" ht="19.5" customHeight="1" x14ac:dyDescent="0.25">
      <c r="B363" s="5" t="s">
        <v>585</v>
      </c>
      <c r="C363" s="6">
        <v>8595580565565</v>
      </c>
      <c r="D363" s="14" t="s">
        <v>581</v>
      </c>
      <c r="E363" s="38">
        <v>1297.3234000000002</v>
      </c>
      <c r="F363" s="39">
        <f>VLOOKUP(H363,Slevy!B:C,2,0)</f>
        <v>0.5</v>
      </c>
      <c r="G363" s="40">
        <f t="shared" si="1"/>
        <v>648.66170000000011</v>
      </c>
      <c r="H363" s="1" t="s">
        <v>557</v>
      </c>
      <c r="I363" s="1" t="s">
        <v>2387</v>
      </c>
      <c r="J363" s="11">
        <f>VLOOKUP(I363,'%Zdražení'!A:C,3,0)</f>
        <v>0.06</v>
      </c>
      <c r="K363" s="17"/>
      <c r="M363" s="7"/>
    </row>
    <row r="364" spans="2:13" ht="19.5" customHeight="1" x14ac:dyDescent="0.25">
      <c r="B364" s="5" t="s">
        <v>586</v>
      </c>
      <c r="C364" s="6">
        <v>8595580565572</v>
      </c>
      <c r="D364" s="14" t="s">
        <v>581</v>
      </c>
      <c r="E364" s="38">
        <v>1377.6396000000002</v>
      </c>
      <c r="F364" s="39">
        <f>VLOOKUP(H364,Slevy!B:C,2,0)</f>
        <v>0.5</v>
      </c>
      <c r="G364" s="40">
        <f t="shared" si="1"/>
        <v>688.8198000000001</v>
      </c>
      <c r="H364" s="1" t="s">
        <v>557</v>
      </c>
      <c r="I364" s="1" t="s">
        <v>2387</v>
      </c>
      <c r="J364" s="11">
        <f>VLOOKUP(I364,'%Zdražení'!A:C,3,0)</f>
        <v>0.06</v>
      </c>
      <c r="K364" s="17"/>
      <c r="M364" s="7"/>
    </row>
    <row r="365" spans="2:13" ht="19.5" customHeight="1" x14ac:dyDescent="0.25">
      <c r="B365" s="5" t="s">
        <v>587</v>
      </c>
      <c r="C365" s="6">
        <v>8595580565503</v>
      </c>
      <c r="D365" s="14" t="s">
        <v>581</v>
      </c>
      <c r="E365" s="38">
        <v>1457.1608000000001</v>
      </c>
      <c r="F365" s="39">
        <f>VLOOKUP(H365,Slevy!B:C,2,0)</f>
        <v>0.5</v>
      </c>
      <c r="G365" s="40">
        <f t="shared" si="1"/>
        <v>728.58040000000005</v>
      </c>
      <c r="H365" s="1" t="s">
        <v>557</v>
      </c>
      <c r="I365" s="1" t="s">
        <v>2387</v>
      </c>
      <c r="J365" s="11">
        <f>VLOOKUP(I365,'%Zdražení'!A:C,3,0)</f>
        <v>0.06</v>
      </c>
      <c r="K365" s="17"/>
      <c r="M365" s="7"/>
    </row>
    <row r="366" spans="2:13" ht="19.5" customHeight="1" x14ac:dyDescent="0.25">
      <c r="B366" s="5" t="s">
        <v>588</v>
      </c>
      <c r="C366" s="6">
        <v>8595580565510</v>
      </c>
      <c r="D366" s="14" t="s">
        <v>581</v>
      </c>
      <c r="E366" s="38">
        <v>1526.4318000000001</v>
      </c>
      <c r="F366" s="39">
        <f>VLOOKUP(H366,Slevy!B:C,2,0)</f>
        <v>0.5</v>
      </c>
      <c r="G366" s="40">
        <f t="shared" si="1"/>
        <v>763.21590000000003</v>
      </c>
      <c r="H366" s="1" t="s">
        <v>557</v>
      </c>
      <c r="I366" s="1" t="s">
        <v>2387</v>
      </c>
      <c r="J366" s="11">
        <f>VLOOKUP(I366,'%Zdražení'!A:C,3,0)</f>
        <v>0.06</v>
      </c>
      <c r="K366" s="17"/>
      <c r="M366" s="7"/>
    </row>
    <row r="367" spans="2:13" ht="19.5" customHeight="1" x14ac:dyDescent="0.25">
      <c r="B367" s="5" t="s">
        <v>589</v>
      </c>
      <c r="C367" s="6">
        <v>8595580565442</v>
      </c>
      <c r="D367" s="14" t="s">
        <v>590</v>
      </c>
      <c r="E367" s="38">
        <v>819.25280000000009</v>
      </c>
      <c r="F367" s="39">
        <f>VLOOKUP(H367,Slevy!B:C,2,0)</f>
        <v>0.5</v>
      </c>
      <c r="G367" s="40">
        <f t="shared" si="1"/>
        <v>409.62640000000005</v>
      </c>
      <c r="H367" s="1" t="s">
        <v>557</v>
      </c>
      <c r="I367" s="1" t="s">
        <v>2387</v>
      </c>
      <c r="J367" s="11">
        <f>VLOOKUP(I367,'%Zdražení'!A:C,3,0)</f>
        <v>0.06</v>
      </c>
      <c r="K367" s="17"/>
      <c r="M367" s="7"/>
    </row>
    <row r="368" spans="2:13" ht="19.5" customHeight="1" x14ac:dyDescent="0.25">
      <c r="B368" s="5" t="s">
        <v>591</v>
      </c>
      <c r="C368" s="6">
        <v>8595580565459</v>
      </c>
      <c r="D368" s="14" t="s">
        <v>590</v>
      </c>
      <c r="E368" s="38">
        <v>1058.8022000000001</v>
      </c>
      <c r="F368" s="39">
        <f>VLOOKUP(H368,Slevy!B:C,2,0)</f>
        <v>0.5</v>
      </c>
      <c r="G368" s="40">
        <f t="shared" si="1"/>
        <v>529.40110000000004</v>
      </c>
      <c r="H368" s="1" t="s">
        <v>557</v>
      </c>
      <c r="I368" s="1" t="s">
        <v>2387</v>
      </c>
      <c r="J368" s="11">
        <f>VLOOKUP(I368,'%Zdražení'!A:C,3,0)</f>
        <v>0.06</v>
      </c>
      <c r="K368" s="17"/>
      <c r="M368" s="7"/>
    </row>
    <row r="369" spans="2:13" ht="19.5" customHeight="1" x14ac:dyDescent="0.25">
      <c r="B369" s="5" t="s">
        <v>592</v>
      </c>
      <c r="C369" s="6">
        <v>8595580565466</v>
      </c>
      <c r="D369" s="14" t="s">
        <v>590</v>
      </c>
      <c r="E369" s="38">
        <v>1137.8994</v>
      </c>
      <c r="F369" s="39">
        <f>VLOOKUP(H369,Slevy!B:C,2,0)</f>
        <v>0.5</v>
      </c>
      <c r="G369" s="40">
        <f t="shared" si="1"/>
        <v>568.94970000000001</v>
      </c>
      <c r="H369" s="1" t="s">
        <v>557</v>
      </c>
      <c r="I369" s="1" t="s">
        <v>2387</v>
      </c>
      <c r="J369" s="11">
        <f>VLOOKUP(I369,'%Zdražení'!A:C,3,0)</f>
        <v>0.06</v>
      </c>
      <c r="K369" s="17"/>
      <c r="M369" s="7"/>
    </row>
    <row r="370" spans="2:13" ht="19.5" customHeight="1" x14ac:dyDescent="0.25">
      <c r="B370" s="5" t="s">
        <v>593</v>
      </c>
      <c r="C370" s="6">
        <v>8595580565473</v>
      </c>
      <c r="D370" s="14" t="s">
        <v>590</v>
      </c>
      <c r="E370" s="38">
        <v>1219.1378000000002</v>
      </c>
      <c r="F370" s="39">
        <f>VLOOKUP(H370,Slevy!B:C,2,0)</f>
        <v>0.5</v>
      </c>
      <c r="G370" s="40">
        <f t="shared" si="1"/>
        <v>609.5689000000001</v>
      </c>
      <c r="H370" s="1" t="s">
        <v>557</v>
      </c>
      <c r="I370" s="1" t="s">
        <v>2387</v>
      </c>
      <c r="J370" s="11">
        <f>VLOOKUP(I370,'%Zdražení'!A:C,3,0)</f>
        <v>0.06</v>
      </c>
      <c r="K370" s="17"/>
      <c r="M370" s="7"/>
    </row>
    <row r="371" spans="2:13" ht="19.5" customHeight="1" x14ac:dyDescent="0.25">
      <c r="B371" s="5" t="s">
        <v>594</v>
      </c>
      <c r="C371" s="6">
        <v>8595580565480</v>
      </c>
      <c r="D371" s="14" t="s">
        <v>590</v>
      </c>
      <c r="E371" s="38">
        <v>1297.3234000000002</v>
      </c>
      <c r="F371" s="39">
        <f>VLOOKUP(H371,Slevy!B:C,2,0)</f>
        <v>0.5</v>
      </c>
      <c r="G371" s="40">
        <f t="shared" si="1"/>
        <v>648.66170000000011</v>
      </c>
      <c r="H371" s="1" t="s">
        <v>557</v>
      </c>
      <c r="I371" s="1" t="s">
        <v>2387</v>
      </c>
      <c r="J371" s="11">
        <f>VLOOKUP(I371,'%Zdražení'!A:C,3,0)</f>
        <v>0.06</v>
      </c>
      <c r="K371" s="17"/>
      <c r="M371" s="7"/>
    </row>
    <row r="372" spans="2:13" ht="19.5" customHeight="1" x14ac:dyDescent="0.25">
      <c r="B372" s="5" t="s">
        <v>595</v>
      </c>
      <c r="C372" s="6">
        <v>8595580565497</v>
      </c>
      <c r="D372" s="14" t="s">
        <v>590</v>
      </c>
      <c r="E372" s="38">
        <v>1377.6396000000002</v>
      </c>
      <c r="F372" s="39">
        <f>VLOOKUP(H372,Slevy!B:C,2,0)</f>
        <v>0.5</v>
      </c>
      <c r="G372" s="40">
        <f t="shared" si="1"/>
        <v>688.8198000000001</v>
      </c>
      <c r="H372" s="1" t="s">
        <v>557</v>
      </c>
      <c r="I372" s="1" t="s">
        <v>2387</v>
      </c>
      <c r="J372" s="11">
        <f>VLOOKUP(I372,'%Zdražení'!A:C,3,0)</f>
        <v>0.06</v>
      </c>
      <c r="K372" s="17"/>
      <c r="M372" s="7"/>
    </row>
    <row r="373" spans="2:13" ht="19.5" customHeight="1" x14ac:dyDescent="0.25">
      <c r="B373" s="5" t="s">
        <v>596</v>
      </c>
      <c r="C373" s="6">
        <v>8595580565428</v>
      </c>
      <c r="D373" s="14" t="s">
        <v>590</v>
      </c>
      <c r="E373" s="38">
        <v>1457.1608000000001</v>
      </c>
      <c r="F373" s="39">
        <f>VLOOKUP(H373,Slevy!B:C,2,0)</f>
        <v>0.5</v>
      </c>
      <c r="G373" s="40">
        <f t="shared" si="1"/>
        <v>728.58040000000005</v>
      </c>
      <c r="H373" s="1" t="s">
        <v>557</v>
      </c>
      <c r="I373" s="1" t="s">
        <v>2387</v>
      </c>
      <c r="J373" s="11">
        <f>VLOOKUP(I373,'%Zdražení'!A:C,3,0)</f>
        <v>0.06</v>
      </c>
      <c r="K373" s="17"/>
      <c r="M373" s="7"/>
    </row>
    <row r="374" spans="2:13" ht="19.5" customHeight="1" x14ac:dyDescent="0.25">
      <c r="B374" s="5" t="s">
        <v>597</v>
      </c>
      <c r="C374" s="6">
        <v>8595580565435</v>
      </c>
      <c r="D374" s="14" t="s">
        <v>590</v>
      </c>
      <c r="E374" s="38">
        <v>1526.4318000000001</v>
      </c>
      <c r="F374" s="39">
        <f>VLOOKUP(H374,Slevy!B:C,2,0)</f>
        <v>0.5</v>
      </c>
      <c r="G374" s="40">
        <f t="shared" si="1"/>
        <v>763.21590000000003</v>
      </c>
      <c r="H374" s="1" t="s">
        <v>557</v>
      </c>
      <c r="I374" s="1" t="s">
        <v>2387</v>
      </c>
      <c r="J374" s="11">
        <f>VLOOKUP(I374,'%Zdražení'!A:C,3,0)</f>
        <v>0.06</v>
      </c>
      <c r="K374" s="17"/>
      <c r="M374" s="7"/>
    </row>
    <row r="375" spans="2:13" ht="19.5" customHeight="1" x14ac:dyDescent="0.25">
      <c r="B375" s="5" t="s">
        <v>598</v>
      </c>
      <c r="C375" s="6">
        <v>8595580567958</v>
      </c>
      <c r="D375" s="14" t="s">
        <v>599</v>
      </c>
      <c r="E375" s="38">
        <v>907.94299999999998</v>
      </c>
      <c r="F375" s="39">
        <f>VLOOKUP(H375,Slevy!B:C,2,0)</f>
        <v>0.5</v>
      </c>
      <c r="G375" s="40">
        <f t="shared" si="1"/>
        <v>453.97149999999999</v>
      </c>
      <c r="H375" s="1" t="s">
        <v>557</v>
      </c>
      <c r="I375" s="1" t="s">
        <v>2387</v>
      </c>
      <c r="J375" s="11">
        <f>VLOOKUP(I375,'%Zdražení'!A:C,3,0)</f>
        <v>0.06</v>
      </c>
      <c r="K375" s="17"/>
      <c r="M375" s="7"/>
    </row>
    <row r="376" spans="2:13" ht="19.5" customHeight="1" x14ac:dyDescent="0.25">
      <c r="B376" s="5" t="s">
        <v>600</v>
      </c>
      <c r="C376" s="6">
        <v>8595580567217</v>
      </c>
      <c r="D376" s="14" t="s">
        <v>599</v>
      </c>
      <c r="E376" s="38">
        <v>972.79380000000003</v>
      </c>
      <c r="F376" s="39">
        <f>VLOOKUP(H376,Slevy!B:C,2,0)</f>
        <v>0.5</v>
      </c>
      <c r="G376" s="40">
        <f t="shared" si="1"/>
        <v>486.39690000000002</v>
      </c>
      <c r="H376" s="1" t="s">
        <v>557</v>
      </c>
      <c r="I376" s="1" t="s">
        <v>2387</v>
      </c>
      <c r="J376" s="11">
        <f>VLOOKUP(I376,'%Zdražení'!A:C,3,0)</f>
        <v>0.06</v>
      </c>
      <c r="K376" s="17"/>
      <c r="M376" s="7"/>
    </row>
    <row r="377" spans="2:13" ht="19.5" customHeight="1" x14ac:dyDescent="0.25">
      <c r="B377" s="5" t="s">
        <v>601</v>
      </c>
      <c r="C377" s="6">
        <v>8595580566623</v>
      </c>
      <c r="D377" s="14" t="s">
        <v>599</v>
      </c>
      <c r="E377" s="38">
        <v>1037.6446000000001</v>
      </c>
      <c r="F377" s="39">
        <f>VLOOKUP(H377,Slevy!B:C,2,0)</f>
        <v>0.5</v>
      </c>
      <c r="G377" s="40">
        <f t="shared" si="1"/>
        <v>518.82230000000004</v>
      </c>
      <c r="H377" s="1" t="s">
        <v>557</v>
      </c>
      <c r="I377" s="1" t="s">
        <v>2387</v>
      </c>
      <c r="J377" s="11">
        <f>VLOOKUP(I377,'%Zdražení'!A:C,3,0)</f>
        <v>0.06</v>
      </c>
      <c r="K377" s="17"/>
      <c r="M377" s="7"/>
    </row>
    <row r="378" spans="2:13" ht="19.5" customHeight="1" x14ac:dyDescent="0.25">
      <c r="B378" s="5" t="s">
        <v>602</v>
      </c>
      <c r="C378" s="6">
        <v>8594045939194</v>
      </c>
      <c r="D378" s="14" t="s">
        <v>599</v>
      </c>
      <c r="E378" s="38">
        <v>466.94060000000002</v>
      </c>
      <c r="F378" s="39">
        <f>VLOOKUP(H378,Slevy!B:C,2,0)</f>
        <v>0.5</v>
      </c>
      <c r="G378" s="40">
        <f t="shared" si="1"/>
        <v>233.47030000000001</v>
      </c>
      <c r="H378" s="1" t="s">
        <v>557</v>
      </c>
      <c r="I378" s="1" t="s">
        <v>2387</v>
      </c>
      <c r="J378" s="11">
        <f>VLOOKUP(I378,'%Zdražení'!A:C,3,0)</f>
        <v>0.06</v>
      </c>
      <c r="K378" s="17"/>
      <c r="M378" s="7"/>
    </row>
    <row r="379" spans="2:13" ht="19.5" customHeight="1" x14ac:dyDescent="0.25">
      <c r="B379" s="5" t="s">
        <v>603</v>
      </c>
      <c r="C379" s="6">
        <v>8594045939200</v>
      </c>
      <c r="D379" s="14" t="s">
        <v>599</v>
      </c>
      <c r="E379" s="38">
        <v>726.3438000000001</v>
      </c>
      <c r="F379" s="39">
        <f>VLOOKUP(H379,Slevy!B:C,2,0)</f>
        <v>0.5</v>
      </c>
      <c r="G379" s="40">
        <f t="shared" si="1"/>
        <v>363.17190000000005</v>
      </c>
      <c r="H379" s="1" t="s">
        <v>557</v>
      </c>
      <c r="I379" s="1" t="s">
        <v>2387</v>
      </c>
      <c r="J379" s="11">
        <f>VLOOKUP(I379,'%Zdražení'!A:C,3,0)</f>
        <v>0.06</v>
      </c>
      <c r="K379" s="17"/>
      <c r="M379" s="7"/>
    </row>
    <row r="380" spans="2:13" ht="19.5" customHeight="1" x14ac:dyDescent="0.25">
      <c r="B380" s="5" t="s">
        <v>604</v>
      </c>
      <c r="C380" s="6">
        <v>8594045932928</v>
      </c>
      <c r="D380" s="14" t="s">
        <v>599</v>
      </c>
      <c r="E380" s="38">
        <v>778.23079999999993</v>
      </c>
      <c r="F380" s="39">
        <f>VLOOKUP(H380,Slevy!B:C,2,0)</f>
        <v>0.5</v>
      </c>
      <c r="G380" s="40">
        <f t="shared" si="1"/>
        <v>389.11539999999997</v>
      </c>
      <c r="H380" s="1" t="s">
        <v>557</v>
      </c>
      <c r="I380" s="1" t="s">
        <v>2387</v>
      </c>
      <c r="J380" s="11">
        <f>VLOOKUP(I380,'%Zdražení'!A:C,3,0)</f>
        <v>0.06</v>
      </c>
      <c r="K380" s="17"/>
      <c r="M380" s="7"/>
    </row>
    <row r="381" spans="2:13" ht="19.5" customHeight="1" x14ac:dyDescent="0.25">
      <c r="B381" s="5" t="s">
        <v>605</v>
      </c>
      <c r="C381" s="6">
        <v>8594045932935</v>
      </c>
      <c r="D381" s="14" t="s">
        <v>599</v>
      </c>
      <c r="E381" s="38">
        <v>830.11779999999999</v>
      </c>
      <c r="F381" s="39">
        <f>VLOOKUP(H381,Slevy!B:C,2,0)</f>
        <v>0.5</v>
      </c>
      <c r="G381" s="40">
        <f t="shared" si="1"/>
        <v>415.05889999999999</v>
      </c>
      <c r="H381" s="1" t="s">
        <v>557</v>
      </c>
      <c r="I381" s="1" t="s">
        <v>2387</v>
      </c>
      <c r="J381" s="11">
        <f>VLOOKUP(I381,'%Zdražení'!A:C,3,0)</f>
        <v>0.06</v>
      </c>
      <c r="K381" s="17"/>
      <c r="M381" s="7"/>
    </row>
    <row r="382" spans="2:13" ht="19.5" customHeight="1" x14ac:dyDescent="0.25">
      <c r="B382" s="5" t="s">
        <v>606</v>
      </c>
      <c r="C382" s="6">
        <v>8594045932942</v>
      </c>
      <c r="D382" s="14" t="s">
        <v>599</v>
      </c>
      <c r="E382" s="38">
        <v>881.99420000000009</v>
      </c>
      <c r="F382" s="39">
        <f>VLOOKUP(H382,Slevy!B:C,2,0)</f>
        <v>0.5</v>
      </c>
      <c r="G382" s="40">
        <f t="shared" si="1"/>
        <v>440.99710000000005</v>
      </c>
      <c r="H382" s="1" t="s">
        <v>557</v>
      </c>
      <c r="I382" s="1" t="s">
        <v>2387</v>
      </c>
      <c r="J382" s="11">
        <f>VLOOKUP(I382,'%Zdražení'!A:C,3,0)</f>
        <v>0.06</v>
      </c>
      <c r="K382" s="17"/>
      <c r="M382" s="7"/>
    </row>
    <row r="383" spans="2:13" ht="19.5" customHeight="1" x14ac:dyDescent="0.25">
      <c r="B383" s="5" t="s">
        <v>607</v>
      </c>
      <c r="C383" s="6">
        <v>8594045932959</v>
      </c>
      <c r="D383" s="14" t="s">
        <v>599</v>
      </c>
      <c r="E383" s="38">
        <v>933.88120000000004</v>
      </c>
      <c r="F383" s="39">
        <f>VLOOKUP(H383,Slevy!B:C,2,0)</f>
        <v>0.5</v>
      </c>
      <c r="G383" s="40">
        <f t="shared" si="1"/>
        <v>466.94060000000002</v>
      </c>
      <c r="H383" s="1" t="s">
        <v>557</v>
      </c>
      <c r="I383" s="1" t="s">
        <v>2387</v>
      </c>
      <c r="J383" s="11">
        <f>VLOOKUP(I383,'%Zdražení'!A:C,3,0)</f>
        <v>0.06</v>
      </c>
      <c r="K383" s="17"/>
      <c r="M383" s="7"/>
    </row>
    <row r="384" spans="2:13" ht="19.5" customHeight="1" x14ac:dyDescent="0.25">
      <c r="B384" s="5" t="s">
        <v>608</v>
      </c>
      <c r="C384" s="6">
        <v>8594045932966</v>
      </c>
      <c r="D384" s="14" t="s">
        <v>599</v>
      </c>
      <c r="E384" s="38">
        <v>959.83</v>
      </c>
      <c r="F384" s="39">
        <f>VLOOKUP(H384,Slevy!B:C,2,0)</f>
        <v>0.5</v>
      </c>
      <c r="G384" s="40">
        <f t="shared" si="1"/>
        <v>479.91500000000002</v>
      </c>
      <c r="H384" s="1" t="s">
        <v>557</v>
      </c>
      <c r="I384" s="1" t="s">
        <v>2387</v>
      </c>
      <c r="J384" s="11">
        <f>VLOOKUP(I384,'%Zdražení'!A:C,3,0)</f>
        <v>0.06</v>
      </c>
      <c r="K384" s="17"/>
      <c r="M384" s="7"/>
    </row>
    <row r="385" spans="2:13" ht="19.5" customHeight="1" x14ac:dyDescent="0.25">
      <c r="B385" s="5" t="s">
        <v>609</v>
      </c>
      <c r="C385" s="6">
        <v>8594045939897</v>
      </c>
      <c r="D385" s="14" t="s">
        <v>599</v>
      </c>
      <c r="E385" s="38">
        <v>1011.7064000000001</v>
      </c>
      <c r="F385" s="39">
        <f>VLOOKUP(H385,Slevy!B:C,2,0)</f>
        <v>0.5</v>
      </c>
      <c r="G385" s="40">
        <f t="shared" si="1"/>
        <v>505.85320000000007</v>
      </c>
      <c r="H385" s="1" t="s">
        <v>557</v>
      </c>
      <c r="I385" s="1" t="s">
        <v>2387</v>
      </c>
      <c r="J385" s="11">
        <f>VLOOKUP(I385,'%Zdražení'!A:C,3,0)</f>
        <v>0.06</v>
      </c>
      <c r="K385" s="17"/>
      <c r="M385" s="7"/>
    </row>
    <row r="386" spans="2:13" ht="19.5" customHeight="1" x14ac:dyDescent="0.25">
      <c r="B386" s="5" t="s">
        <v>610</v>
      </c>
      <c r="C386" s="6">
        <v>8595580547110</v>
      </c>
      <c r="D386" s="14" t="s">
        <v>599</v>
      </c>
      <c r="E386" s="38">
        <v>1144.0050000000001</v>
      </c>
      <c r="F386" s="39">
        <f>VLOOKUP(H386,Slevy!B:C,2,0)</f>
        <v>0.5</v>
      </c>
      <c r="G386" s="40">
        <f t="shared" si="1"/>
        <v>572.00250000000005</v>
      </c>
      <c r="H386" s="1" t="s">
        <v>557</v>
      </c>
      <c r="I386" s="1" t="s">
        <v>2387</v>
      </c>
      <c r="J386" s="11">
        <f>VLOOKUP(I386,'%Zdražení'!A:C,3,0)</f>
        <v>0.06</v>
      </c>
      <c r="K386" s="17"/>
      <c r="M386" s="7"/>
    </row>
    <row r="387" spans="2:13" ht="19.5" customHeight="1" x14ac:dyDescent="0.25">
      <c r="B387" s="5" t="s">
        <v>611</v>
      </c>
      <c r="C387" s="6">
        <v>8595580510060</v>
      </c>
      <c r="D387" s="14" t="s">
        <v>612</v>
      </c>
      <c r="E387" s="38">
        <v>466.94060000000002</v>
      </c>
      <c r="F387" s="39">
        <f>VLOOKUP(H387,Slevy!B:C,2,0)</f>
        <v>0.5</v>
      </c>
      <c r="G387" s="40">
        <f t="shared" si="1"/>
        <v>233.47030000000001</v>
      </c>
      <c r="H387" s="1" t="s">
        <v>557</v>
      </c>
      <c r="I387" s="1" t="s">
        <v>2387</v>
      </c>
      <c r="J387" s="11">
        <f>VLOOKUP(I387,'%Zdražení'!A:C,3,0)</f>
        <v>0.06</v>
      </c>
      <c r="K387" s="17"/>
      <c r="M387" s="7"/>
    </row>
    <row r="388" spans="2:13" ht="19.5" customHeight="1" x14ac:dyDescent="0.25">
      <c r="B388" s="5" t="s">
        <v>613</v>
      </c>
      <c r="C388" s="6">
        <v>8595580504137</v>
      </c>
      <c r="D388" s="14" t="s">
        <v>612</v>
      </c>
      <c r="E388" s="38">
        <v>726.3438000000001</v>
      </c>
      <c r="F388" s="39">
        <f>VLOOKUP(H388,Slevy!B:C,2,0)</f>
        <v>0.5</v>
      </c>
      <c r="G388" s="40">
        <f t="shared" si="1"/>
        <v>363.17190000000005</v>
      </c>
      <c r="H388" s="1" t="s">
        <v>557</v>
      </c>
      <c r="I388" s="1" t="s">
        <v>2387</v>
      </c>
      <c r="J388" s="11">
        <f>VLOOKUP(I388,'%Zdražení'!A:C,3,0)</f>
        <v>0.06</v>
      </c>
      <c r="K388" s="17"/>
      <c r="M388" s="7"/>
    </row>
    <row r="389" spans="2:13" ht="19.5" customHeight="1" x14ac:dyDescent="0.25">
      <c r="B389" s="5" t="s">
        <v>614</v>
      </c>
      <c r="C389" s="6">
        <v>8595580504144</v>
      </c>
      <c r="D389" s="14" t="s">
        <v>612</v>
      </c>
      <c r="E389" s="38">
        <v>778.23079999999993</v>
      </c>
      <c r="F389" s="39">
        <f>VLOOKUP(H389,Slevy!B:C,2,0)</f>
        <v>0.5</v>
      </c>
      <c r="G389" s="40">
        <f t="shared" si="1"/>
        <v>389.11539999999997</v>
      </c>
      <c r="H389" s="1" t="s">
        <v>557</v>
      </c>
      <c r="I389" s="1" t="s">
        <v>2387</v>
      </c>
      <c r="J389" s="11">
        <f>VLOOKUP(I389,'%Zdražení'!A:C,3,0)</f>
        <v>0.06</v>
      </c>
      <c r="K389" s="17"/>
      <c r="M389" s="7"/>
    </row>
    <row r="390" spans="2:13" ht="19.5" customHeight="1" x14ac:dyDescent="0.25">
      <c r="B390" s="5" t="s">
        <v>615</v>
      </c>
      <c r="C390" s="6">
        <v>8595580504151</v>
      </c>
      <c r="D390" s="14" t="s">
        <v>612</v>
      </c>
      <c r="E390" s="38">
        <v>830.11779999999999</v>
      </c>
      <c r="F390" s="39">
        <f>VLOOKUP(H390,Slevy!B:C,2,0)</f>
        <v>0.5</v>
      </c>
      <c r="G390" s="40">
        <f t="shared" si="1"/>
        <v>415.05889999999999</v>
      </c>
      <c r="H390" s="1" t="s">
        <v>557</v>
      </c>
      <c r="I390" s="1" t="s">
        <v>2387</v>
      </c>
      <c r="J390" s="11">
        <f>VLOOKUP(I390,'%Zdražení'!A:C,3,0)</f>
        <v>0.06</v>
      </c>
      <c r="K390" s="17"/>
      <c r="M390" s="7"/>
    </row>
    <row r="391" spans="2:13" ht="19.5" customHeight="1" x14ac:dyDescent="0.25">
      <c r="B391" s="5" t="s">
        <v>616</v>
      </c>
      <c r="C391" s="6">
        <v>8595580504168</v>
      </c>
      <c r="D391" s="14" t="s">
        <v>612</v>
      </c>
      <c r="E391" s="38">
        <v>856.05600000000004</v>
      </c>
      <c r="F391" s="39">
        <f>VLOOKUP(H391,Slevy!B:C,2,0)</f>
        <v>0.5</v>
      </c>
      <c r="G391" s="40">
        <f t="shared" si="1"/>
        <v>428.02800000000002</v>
      </c>
      <c r="H391" s="1" t="s">
        <v>557</v>
      </c>
      <c r="I391" s="1" t="s">
        <v>2387</v>
      </c>
      <c r="J391" s="11">
        <f>VLOOKUP(I391,'%Zdražení'!A:C,3,0)</f>
        <v>0.06</v>
      </c>
      <c r="K391" s="17"/>
      <c r="M391" s="7"/>
    </row>
    <row r="392" spans="2:13" ht="19.5" customHeight="1" x14ac:dyDescent="0.25">
      <c r="B392" s="5" t="s">
        <v>617</v>
      </c>
      <c r="C392" s="6">
        <v>8595580504175</v>
      </c>
      <c r="D392" s="14" t="s">
        <v>612</v>
      </c>
      <c r="E392" s="38">
        <v>933.88120000000004</v>
      </c>
      <c r="F392" s="39">
        <f>VLOOKUP(H392,Slevy!B:C,2,0)</f>
        <v>0.5</v>
      </c>
      <c r="G392" s="40">
        <f t="shared" si="1"/>
        <v>466.94060000000002</v>
      </c>
      <c r="H392" s="1" t="s">
        <v>557</v>
      </c>
      <c r="I392" s="1" t="s">
        <v>2387</v>
      </c>
      <c r="J392" s="11">
        <f>VLOOKUP(I392,'%Zdražení'!A:C,3,0)</f>
        <v>0.06</v>
      </c>
      <c r="K392" s="17"/>
      <c r="M392" s="7"/>
    </row>
    <row r="393" spans="2:13" ht="19.5" customHeight="1" x14ac:dyDescent="0.25">
      <c r="B393" s="5" t="s">
        <v>618</v>
      </c>
      <c r="C393" s="6">
        <v>8595580504182</v>
      </c>
      <c r="D393" s="14" t="s">
        <v>612</v>
      </c>
      <c r="E393" s="38">
        <v>959.83</v>
      </c>
      <c r="F393" s="39">
        <f>VLOOKUP(H393,Slevy!B:C,2,0)</f>
        <v>0.5</v>
      </c>
      <c r="G393" s="40">
        <f t="shared" si="1"/>
        <v>479.91500000000002</v>
      </c>
      <c r="H393" s="1" t="s">
        <v>557</v>
      </c>
      <c r="I393" s="1" t="s">
        <v>2387</v>
      </c>
      <c r="J393" s="11">
        <f>VLOOKUP(I393,'%Zdražení'!A:C,3,0)</f>
        <v>0.06</v>
      </c>
      <c r="K393" s="17"/>
      <c r="M393" s="7"/>
    </row>
    <row r="394" spans="2:13" ht="19.5" customHeight="1" x14ac:dyDescent="0.25">
      <c r="B394" s="5" t="s">
        <v>619</v>
      </c>
      <c r="C394" s="6">
        <v>8595580504199</v>
      </c>
      <c r="D394" s="14" t="s">
        <v>612</v>
      </c>
      <c r="E394" s="38">
        <v>1011.7064000000001</v>
      </c>
      <c r="F394" s="39">
        <f>VLOOKUP(H394,Slevy!B:C,2,0)</f>
        <v>0.5</v>
      </c>
      <c r="G394" s="40">
        <f t="shared" si="1"/>
        <v>505.85320000000007</v>
      </c>
      <c r="H394" s="1" t="s">
        <v>557</v>
      </c>
      <c r="I394" s="1" t="s">
        <v>2387</v>
      </c>
      <c r="J394" s="11">
        <f>VLOOKUP(I394,'%Zdražení'!A:C,3,0)</f>
        <v>0.06</v>
      </c>
      <c r="K394" s="17"/>
      <c r="M394" s="7"/>
    </row>
    <row r="395" spans="2:13" ht="19.5" customHeight="1" x14ac:dyDescent="0.25">
      <c r="B395" s="5" t="s">
        <v>620</v>
      </c>
      <c r="C395" s="6">
        <v>8595580550844</v>
      </c>
      <c r="D395" s="14" t="s">
        <v>599</v>
      </c>
      <c r="E395" s="38">
        <v>1144.0050000000001</v>
      </c>
      <c r="F395" s="39">
        <f>VLOOKUP(H395,Slevy!B:C,2,0)</f>
        <v>0.5</v>
      </c>
      <c r="G395" s="40">
        <f t="shared" si="1"/>
        <v>572.00250000000005</v>
      </c>
      <c r="H395" s="1" t="s">
        <v>557</v>
      </c>
      <c r="I395" s="1" t="s">
        <v>2387</v>
      </c>
      <c r="J395" s="11">
        <f>VLOOKUP(I395,'%Zdražení'!A:C,3,0)</f>
        <v>0.06</v>
      </c>
      <c r="K395" s="17"/>
      <c r="M395" s="7"/>
    </row>
    <row r="396" spans="2:13" ht="19.5" customHeight="1" x14ac:dyDescent="0.25">
      <c r="B396" s="5" t="s">
        <v>621</v>
      </c>
      <c r="C396" s="6">
        <v>8595580527235</v>
      </c>
      <c r="D396" s="14" t="s">
        <v>622</v>
      </c>
      <c r="E396" s="38">
        <v>466.94060000000002</v>
      </c>
      <c r="F396" s="39">
        <f>VLOOKUP(H396,Slevy!B:C,2,0)</f>
        <v>0.5</v>
      </c>
      <c r="G396" s="40">
        <f t="shared" si="1"/>
        <v>233.47030000000001</v>
      </c>
      <c r="H396" s="1" t="s">
        <v>557</v>
      </c>
      <c r="I396" s="1" t="s">
        <v>2387</v>
      </c>
      <c r="J396" s="11">
        <f>VLOOKUP(I396,'%Zdražení'!A:C,3,0)</f>
        <v>0.06</v>
      </c>
      <c r="K396" s="17"/>
      <c r="M396" s="7"/>
    </row>
    <row r="397" spans="2:13" ht="19.5" customHeight="1" x14ac:dyDescent="0.25">
      <c r="B397" s="5" t="s">
        <v>623</v>
      </c>
      <c r="C397" s="6">
        <v>8595580527242</v>
      </c>
      <c r="D397" s="14" t="s">
        <v>622</v>
      </c>
      <c r="E397" s="38">
        <v>726.3438000000001</v>
      </c>
      <c r="F397" s="39">
        <f>VLOOKUP(H397,Slevy!B:C,2,0)</f>
        <v>0.5</v>
      </c>
      <c r="G397" s="40">
        <f t="shared" si="1"/>
        <v>363.17190000000005</v>
      </c>
      <c r="H397" s="1" t="s">
        <v>557</v>
      </c>
      <c r="I397" s="1" t="s">
        <v>2387</v>
      </c>
      <c r="J397" s="11">
        <f>VLOOKUP(I397,'%Zdražení'!A:C,3,0)</f>
        <v>0.06</v>
      </c>
      <c r="K397" s="17"/>
      <c r="M397" s="7"/>
    </row>
    <row r="398" spans="2:13" ht="19.5" customHeight="1" x14ac:dyDescent="0.25">
      <c r="B398" s="5" t="s">
        <v>624</v>
      </c>
      <c r="C398" s="6">
        <v>8595580527259</v>
      </c>
      <c r="D398" s="14" t="s">
        <v>622</v>
      </c>
      <c r="E398" s="38">
        <v>778.23079999999993</v>
      </c>
      <c r="F398" s="39">
        <f>VLOOKUP(H398,Slevy!B:C,2,0)</f>
        <v>0.5</v>
      </c>
      <c r="G398" s="40">
        <f t="shared" si="1"/>
        <v>389.11539999999997</v>
      </c>
      <c r="H398" s="1" t="s">
        <v>557</v>
      </c>
      <c r="I398" s="1" t="s">
        <v>2387</v>
      </c>
      <c r="J398" s="11">
        <f>VLOOKUP(I398,'%Zdražení'!A:C,3,0)</f>
        <v>0.06</v>
      </c>
      <c r="K398" s="17"/>
      <c r="M398" s="7"/>
    </row>
    <row r="399" spans="2:13" ht="19.5" customHeight="1" x14ac:dyDescent="0.25">
      <c r="B399" s="5" t="s">
        <v>625</v>
      </c>
      <c r="C399" s="6">
        <v>8595580527266</v>
      </c>
      <c r="D399" s="14" t="s">
        <v>622</v>
      </c>
      <c r="E399" s="38">
        <v>830.11779999999999</v>
      </c>
      <c r="F399" s="39">
        <f>VLOOKUP(H399,Slevy!B:C,2,0)</f>
        <v>0.5</v>
      </c>
      <c r="G399" s="40">
        <f t="shared" si="1"/>
        <v>415.05889999999999</v>
      </c>
      <c r="H399" s="1" t="s">
        <v>557</v>
      </c>
      <c r="I399" s="1" t="s">
        <v>2387</v>
      </c>
      <c r="J399" s="11">
        <f>VLOOKUP(I399,'%Zdražení'!A:C,3,0)</f>
        <v>0.06</v>
      </c>
      <c r="K399" s="17"/>
      <c r="M399" s="7"/>
    </row>
    <row r="400" spans="2:13" ht="19.5" customHeight="1" x14ac:dyDescent="0.25">
      <c r="B400" s="5" t="s">
        <v>626</v>
      </c>
      <c r="C400" s="6">
        <v>8595580527273</v>
      </c>
      <c r="D400" s="14" t="s">
        <v>622</v>
      </c>
      <c r="E400" s="38">
        <v>856.05600000000004</v>
      </c>
      <c r="F400" s="39">
        <f>VLOOKUP(H400,Slevy!B:C,2,0)</f>
        <v>0.5</v>
      </c>
      <c r="G400" s="40">
        <f t="shared" si="1"/>
        <v>428.02800000000002</v>
      </c>
      <c r="H400" s="1" t="s">
        <v>557</v>
      </c>
      <c r="I400" s="1" t="s">
        <v>2387</v>
      </c>
      <c r="J400" s="11">
        <f>VLOOKUP(I400,'%Zdražení'!A:C,3,0)</f>
        <v>0.06</v>
      </c>
      <c r="K400" s="17"/>
      <c r="M400" s="7"/>
    </row>
    <row r="401" spans="2:13" ht="19.5" customHeight="1" x14ac:dyDescent="0.25">
      <c r="B401" s="5" t="s">
        <v>627</v>
      </c>
      <c r="C401" s="6">
        <v>8595580527280</v>
      </c>
      <c r="D401" s="14" t="s">
        <v>622</v>
      </c>
      <c r="E401" s="38">
        <v>933.88120000000004</v>
      </c>
      <c r="F401" s="39">
        <f>VLOOKUP(H401,Slevy!B:C,2,0)</f>
        <v>0.5</v>
      </c>
      <c r="G401" s="40">
        <f t="shared" si="1"/>
        <v>466.94060000000002</v>
      </c>
      <c r="H401" s="1" t="s">
        <v>557</v>
      </c>
      <c r="I401" s="1" t="s">
        <v>2387</v>
      </c>
      <c r="J401" s="11">
        <f>VLOOKUP(I401,'%Zdražení'!A:C,3,0)</f>
        <v>0.06</v>
      </c>
      <c r="K401" s="17"/>
      <c r="M401" s="7"/>
    </row>
    <row r="402" spans="2:13" ht="19.5" customHeight="1" x14ac:dyDescent="0.25">
      <c r="B402" s="5" t="s">
        <v>628</v>
      </c>
      <c r="C402" s="6">
        <v>8595580527297</v>
      </c>
      <c r="D402" s="14" t="s">
        <v>622</v>
      </c>
      <c r="E402" s="38">
        <v>959.83</v>
      </c>
      <c r="F402" s="39">
        <f>VLOOKUP(H402,Slevy!B:C,2,0)</f>
        <v>0.5</v>
      </c>
      <c r="G402" s="40">
        <f t="shared" si="1"/>
        <v>479.91500000000002</v>
      </c>
      <c r="H402" s="1" t="s">
        <v>557</v>
      </c>
      <c r="I402" s="1" t="s">
        <v>2387</v>
      </c>
      <c r="J402" s="11">
        <f>VLOOKUP(I402,'%Zdražení'!A:C,3,0)</f>
        <v>0.06</v>
      </c>
      <c r="K402" s="17"/>
      <c r="M402" s="7"/>
    </row>
    <row r="403" spans="2:13" ht="19.5" customHeight="1" x14ac:dyDescent="0.25">
      <c r="B403" s="5" t="s">
        <v>629</v>
      </c>
      <c r="C403" s="6">
        <v>8595580527303</v>
      </c>
      <c r="D403" s="14" t="s">
        <v>622</v>
      </c>
      <c r="E403" s="38">
        <v>1011.7064000000001</v>
      </c>
      <c r="F403" s="39">
        <f>VLOOKUP(H403,Slevy!B:C,2,0)</f>
        <v>0.5</v>
      </c>
      <c r="G403" s="40">
        <f t="shared" si="1"/>
        <v>505.85320000000007</v>
      </c>
      <c r="H403" s="1" t="s">
        <v>557</v>
      </c>
      <c r="I403" s="1" t="s">
        <v>2387</v>
      </c>
      <c r="J403" s="11">
        <f>VLOOKUP(I403,'%Zdražení'!A:C,3,0)</f>
        <v>0.06</v>
      </c>
      <c r="K403" s="17"/>
      <c r="M403" s="7"/>
    </row>
    <row r="404" spans="2:13" ht="19.5" customHeight="1" x14ac:dyDescent="0.25">
      <c r="B404" s="5" t="s">
        <v>630</v>
      </c>
      <c r="C404" s="6">
        <v>8595580527310</v>
      </c>
      <c r="D404" s="14" t="s">
        <v>631</v>
      </c>
      <c r="E404" s="38">
        <v>466.94060000000002</v>
      </c>
      <c r="F404" s="39">
        <f>VLOOKUP(H404,Slevy!B:C,2,0)</f>
        <v>0.5</v>
      </c>
      <c r="G404" s="40">
        <f t="shared" si="1"/>
        <v>233.47030000000001</v>
      </c>
      <c r="H404" s="1" t="s">
        <v>557</v>
      </c>
      <c r="I404" s="1" t="s">
        <v>2387</v>
      </c>
      <c r="J404" s="11">
        <f>VLOOKUP(I404,'%Zdražení'!A:C,3,0)</f>
        <v>0.06</v>
      </c>
      <c r="K404" s="17"/>
      <c r="M404" s="7"/>
    </row>
    <row r="405" spans="2:13" ht="19.5" customHeight="1" x14ac:dyDescent="0.25">
      <c r="B405" s="5" t="s">
        <v>632</v>
      </c>
      <c r="C405" s="6">
        <v>8595580527327</v>
      </c>
      <c r="D405" s="14" t="s">
        <v>631</v>
      </c>
      <c r="E405" s="38">
        <v>726.3438000000001</v>
      </c>
      <c r="F405" s="39">
        <f>VLOOKUP(H405,Slevy!B:C,2,0)</f>
        <v>0.5</v>
      </c>
      <c r="G405" s="40">
        <f t="shared" si="1"/>
        <v>363.17190000000005</v>
      </c>
      <c r="H405" s="1" t="s">
        <v>557</v>
      </c>
      <c r="I405" s="1" t="s">
        <v>2387</v>
      </c>
      <c r="J405" s="11">
        <f>VLOOKUP(I405,'%Zdražení'!A:C,3,0)</f>
        <v>0.06</v>
      </c>
      <c r="K405" s="17"/>
      <c r="M405" s="7"/>
    </row>
    <row r="406" spans="2:13" ht="19.5" customHeight="1" x14ac:dyDescent="0.25">
      <c r="B406" s="5" t="s">
        <v>633</v>
      </c>
      <c r="C406" s="6">
        <v>8595580527334</v>
      </c>
      <c r="D406" s="14" t="s">
        <v>631</v>
      </c>
      <c r="E406" s="38">
        <v>778.23079999999993</v>
      </c>
      <c r="F406" s="39">
        <f>VLOOKUP(H406,Slevy!B:C,2,0)</f>
        <v>0.5</v>
      </c>
      <c r="G406" s="40">
        <f t="shared" si="1"/>
        <v>389.11539999999997</v>
      </c>
      <c r="H406" s="1" t="s">
        <v>557</v>
      </c>
      <c r="I406" s="1" t="s">
        <v>2387</v>
      </c>
      <c r="J406" s="11">
        <f>VLOOKUP(I406,'%Zdražení'!A:C,3,0)</f>
        <v>0.06</v>
      </c>
      <c r="K406" s="17"/>
      <c r="M406" s="7"/>
    </row>
    <row r="407" spans="2:13" ht="19.5" customHeight="1" x14ac:dyDescent="0.25">
      <c r="B407" s="5" t="s">
        <v>634</v>
      </c>
      <c r="C407" s="6">
        <v>8595580527341</v>
      </c>
      <c r="D407" s="14" t="s">
        <v>631</v>
      </c>
      <c r="E407" s="38">
        <v>830.11779999999999</v>
      </c>
      <c r="F407" s="39">
        <f>VLOOKUP(H407,Slevy!B:C,2,0)</f>
        <v>0.5</v>
      </c>
      <c r="G407" s="40">
        <f t="shared" si="1"/>
        <v>415.05889999999999</v>
      </c>
      <c r="H407" s="1" t="s">
        <v>557</v>
      </c>
      <c r="I407" s="1" t="s">
        <v>2387</v>
      </c>
      <c r="J407" s="11">
        <f>VLOOKUP(I407,'%Zdražení'!A:C,3,0)</f>
        <v>0.06</v>
      </c>
      <c r="K407" s="17"/>
      <c r="M407" s="7"/>
    </row>
    <row r="408" spans="2:13" ht="19.5" customHeight="1" x14ac:dyDescent="0.25">
      <c r="B408" s="5" t="s">
        <v>635</v>
      </c>
      <c r="C408" s="6">
        <v>8595580527358</v>
      </c>
      <c r="D408" s="14" t="s">
        <v>631</v>
      </c>
      <c r="E408" s="38">
        <v>856.05600000000004</v>
      </c>
      <c r="F408" s="39">
        <f>VLOOKUP(H408,Slevy!B:C,2,0)</f>
        <v>0.5</v>
      </c>
      <c r="G408" s="40">
        <f t="shared" si="1"/>
        <v>428.02800000000002</v>
      </c>
      <c r="H408" s="1" t="s">
        <v>557</v>
      </c>
      <c r="I408" s="1" t="s">
        <v>2387</v>
      </c>
      <c r="J408" s="11">
        <f>VLOOKUP(I408,'%Zdražení'!A:C,3,0)</f>
        <v>0.06</v>
      </c>
      <c r="K408" s="17"/>
      <c r="M408" s="7"/>
    </row>
    <row r="409" spans="2:13" ht="19.5" customHeight="1" x14ac:dyDescent="0.25">
      <c r="B409" s="5" t="s">
        <v>636</v>
      </c>
      <c r="C409" s="6">
        <v>8595580527365</v>
      </c>
      <c r="D409" s="14" t="s">
        <v>631</v>
      </c>
      <c r="E409" s="38">
        <v>933.88120000000004</v>
      </c>
      <c r="F409" s="39">
        <f>VLOOKUP(H409,Slevy!B:C,2,0)</f>
        <v>0.5</v>
      </c>
      <c r="G409" s="40">
        <f t="shared" si="1"/>
        <v>466.94060000000002</v>
      </c>
      <c r="H409" s="1" t="s">
        <v>557</v>
      </c>
      <c r="I409" s="1" t="s">
        <v>2387</v>
      </c>
      <c r="J409" s="11">
        <f>VLOOKUP(I409,'%Zdražení'!A:C,3,0)</f>
        <v>0.06</v>
      </c>
      <c r="K409" s="17"/>
      <c r="M409" s="7"/>
    </row>
    <row r="410" spans="2:13" ht="19.5" customHeight="1" x14ac:dyDescent="0.25">
      <c r="B410" s="5" t="s">
        <v>637</v>
      </c>
      <c r="C410" s="6">
        <v>8595580527372</v>
      </c>
      <c r="D410" s="14" t="s">
        <v>631</v>
      </c>
      <c r="E410" s="38">
        <v>959.83</v>
      </c>
      <c r="F410" s="39">
        <f>VLOOKUP(H410,Slevy!B:C,2,0)</f>
        <v>0.5</v>
      </c>
      <c r="G410" s="40">
        <f t="shared" si="1"/>
        <v>479.91500000000002</v>
      </c>
      <c r="H410" s="1" t="s">
        <v>557</v>
      </c>
      <c r="I410" s="1" t="s">
        <v>2387</v>
      </c>
      <c r="J410" s="11">
        <f>VLOOKUP(I410,'%Zdražení'!A:C,3,0)</f>
        <v>0.06</v>
      </c>
      <c r="K410" s="17"/>
      <c r="M410" s="7"/>
    </row>
    <row r="411" spans="2:13" ht="19.5" customHeight="1" x14ac:dyDescent="0.25">
      <c r="B411" s="5" t="s">
        <v>638</v>
      </c>
      <c r="C411" s="6">
        <v>8595580527389</v>
      </c>
      <c r="D411" s="14" t="s">
        <v>631</v>
      </c>
      <c r="E411" s="38">
        <v>1011.7064000000001</v>
      </c>
      <c r="F411" s="39">
        <f>VLOOKUP(H411,Slevy!B:C,2,0)</f>
        <v>0.5</v>
      </c>
      <c r="G411" s="40">
        <f t="shared" ref="G411:G474" si="2">ABS((E411*F411)-E411)</f>
        <v>505.85320000000007</v>
      </c>
      <c r="H411" s="1" t="s">
        <v>557</v>
      </c>
      <c r="I411" s="1" t="s">
        <v>2387</v>
      </c>
      <c r="J411" s="11">
        <f>VLOOKUP(I411,'%Zdražení'!A:C,3,0)</f>
        <v>0.06</v>
      </c>
      <c r="K411" s="17"/>
      <c r="M411" s="7"/>
    </row>
    <row r="412" spans="2:13" ht="19.5" customHeight="1" x14ac:dyDescent="0.25">
      <c r="B412" s="5" t="s">
        <v>639</v>
      </c>
      <c r="C412" s="6">
        <v>8595580511869</v>
      </c>
      <c r="D412" s="14" t="s">
        <v>640</v>
      </c>
      <c r="E412" s="38">
        <v>583.67840000000001</v>
      </c>
      <c r="F412" s="39">
        <f>VLOOKUP(H412,Slevy!B:C,2,0)</f>
        <v>0.5</v>
      </c>
      <c r="G412" s="40">
        <f t="shared" si="2"/>
        <v>291.83920000000001</v>
      </c>
      <c r="H412" s="1" t="s">
        <v>557</v>
      </c>
      <c r="I412" s="1" t="s">
        <v>2387</v>
      </c>
      <c r="J412" s="11">
        <f>VLOOKUP(I412,'%Zdražení'!A:C,3,0)</f>
        <v>0.06</v>
      </c>
      <c r="K412" s="17"/>
      <c r="L412" s="8" t="s">
        <v>307</v>
      </c>
      <c r="M412" s="7"/>
    </row>
    <row r="413" spans="2:13" ht="19.5" customHeight="1" x14ac:dyDescent="0.25">
      <c r="B413" s="5" t="s">
        <v>641</v>
      </c>
      <c r="C413" s="6">
        <v>8595580511883</v>
      </c>
      <c r="D413" s="14" t="s">
        <v>640</v>
      </c>
      <c r="E413" s="38">
        <v>907.94299999999998</v>
      </c>
      <c r="F413" s="39">
        <f>VLOOKUP(H413,Slevy!B:C,2,0)</f>
        <v>0.5</v>
      </c>
      <c r="G413" s="40">
        <f t="shared" si="2"/>
        <v>453.97149999999999</v>
      </c>
      <c r="H413" s="1" t="s">
        <v>557</v>
      </c>
      <c r="I413" s="1" t="s">
        <v>2387</v>
      </c>
      <c r="J413" s="11">
        <f>VLOOKUP(I413,'%Zdražení'!A:C,3,0)</f>
        <v>0.06</v>
      </c>
      <c r="K413" s="17"/>
      <c r="M413" s="7"/>
    </row>
    <row r="414" spans="2:13" ht="19.5" customHeight="1" x14ac:dyDescent="0.25">
      <c r="B414" s="5" t="s">
        <v>642</v>
      </c>
      <c r="C414" s="6">
        <v>8595580512002</v>
      </c>
      <c r="D414" s="14" t="s">
        <v>640</v>
      </c>
      <c r="E414" s="38">
        <v>972.79380000000003</v>
      </c>
      <c r="F414" s="39">
        <f>VLOOKUP(H414,Slevy!B:C,2,0)</f>
        <v>0.5</v>
      </c>
      <c r="G414" s="40">
        <f t="shared" si="2"/>
        <v>486.39690000000002</v>
      </c>
      <c r="H414" s="1" t="s">
        <v>557</v>
      </c>
      <c r="I414" s="1" t="s">
        <v>2387</v>
      </c>
      <c r="J414" s="11">
        <f>VLOOKUP(I414,'%Zdražení'!A:C,3,0)</f>
        <v>0.06</v>
      </c>
      <c r="K414" s="17"/>
      <c r="M414" s="7"/>
    </row>
    <row r="415" spans="2:13" ht="19.5" customHeight="1" x14ac:dyDescent="0.25">
      <c r="B415" s="5" t="s">
        <v>643</v>
      </c>
      <c r="C415" s="6">
        <v>8595580512293</v>
      </c>
      <c r="D415" s="14" t="s">
        <v>640</v>
      </c>
      <c r="E415" s="38">
        <v>1037.6446000000001</v>
      </c>
      <c r="F415" s="39">
        <f>VLOOKUP(H415,Slevy!B:C,2,0)</f>
        <v>0.5</v>
      </c>
      <c r="G415" s="40">
        <f t="shared" si="2"/>
        <v>518.82230000000004</v>
      </c>
      <c r="H415" s="1" t="s">
        <v>557</v>
      </c>
      <c r="I415" s="1" t="s">
        <v>2387</v>
      </c>
      <c r="J415" s="11">
        <f>VLOOKUP(I415,'%Zdražení'!A:C,3,0)</f>
        <v>0.06</v>
      </c>
      <c r="K415" s="17"/>
      <c r="M415" s="7"/>
    </row>
    <row r="416" spans="2:13" ht="19.5" customHeight="1" x14ac:dyDescent="0.25">
      <c r="B416" s="5" t="s">
        <v>644</v>
      </c>
      <c r="C416" s="6">
        <v>8595580512507</v>
      </c>
      <c r="D416" s="14" t="s">
        <v>640</v>
      </c>
      <c r="E416" s="38">
        <v>1102.4954</v>
      </c>
      <c r="F416" s="39">
        <f>VLOOKUP(H416,Slevy!B:C,2,0)</f>
        <v>0.5</v>
      </c>
      <c r="G416" s="40">
        <f t="shared" si="2"/>
        <v>551.24770000000001</v>
      </c>
      <c r="H416" s="1" t="s">
        <v>557</v>
      </c>
      <c r="I416" s="1" t="s">
        <v>2387</v>
      </c>
      <c r="J416" s="11">
        <f>VLOOKUP(I416,'%Zdražení'!A:C,3,0)</f>
        <v>0.06</v>
      </c>
      <c r="K416" s="17"/>
      <c r="M416" s="7"/>
    </row>
    <row r="417" spans="2:13" ht="19.5" customHeight="1" x14ac:dyDescent="0.25">
      <c r="B417" s="5" t="s">
        <v>645</v>
      </c>
      <c r="C417" s="6">
        <v>8595580512798</v>
      </c>
      <c r="D417" s="14" t="s">
        <v>640</v>
      </c>
      <c r="E417" s="38">
        <v>1167.3568</v>
      </c>
      <c r="F417" s="39">
        <f>VLOOKUP(H417,Slevy!B:C,2,0)</f>
        <v>0.5</v>
      </c>
      <c r="G417" s="40">
        <f t="shared" si="2"/>
        <v>583.67840000000001</v>
      </c>
      <c r="H417" s="1" t="s">
        <v>557</v>
      </c>
      <c r="I417" s="1" t="s">
        <v>2387</v>
      </c>
      <c r="J417" s="11">
        <f>VLOOKUP(I417,'%Zdražení'!A:C,3,0)</f>
        <v>0.06</v>
      </c>
      <c r="K417" s="17"/>
      <c r="M417" s="7"/>
    </row>
    <row r="418" spans="2:13" ht="19.5" customHeight="1" x14ac:dyDescent="0.25">
      <c r="B418" s="5" t="s">
        <v>646</v>
      </c>
      <c r="C418" s="6">
        <v>8595580511807</v>
      </c>
      <c r="D418" s="14" t="s">
        <v>640</v>
      </c>
      <c r="E418" s="38">
        <v>1199.7821999999999</v>
      </c>
      <c r="F418" s="39">
        <f>VLOOKUP(H418,Slevy!B:C,2,0)</f>
        <v>0.5</v>
      </c>
      <c r="G418" s="40">
        <f t="shared" si="2"/>
        <v>599.89109999999994</v>
      </c>
      <c r="H418" s="1" t="s">
        <v>557</v>
      </c>
      <c r="I418" s="1" t="s">
        <v>2387</v>
      </c>
      <c r="J418" s="11">
        <f>VLOOKUP(I418,'%Zdražení'!A:C,3,0)</f>
        <v>0.06</v>
      </c>
      <c r="K418" s="17"/>
      <c r="M418" s="7"/>
    </row>
    <row r="419" spans="2:13" ht="19.5" customHeight="1" x14ac:dyDescent="0.25">
      <c r="B419" s="5" t="s">
        <v>647</v>
      </c>
      <c r="C419" s="6">
        <v>8595580511814</v>
      </c>
      <c r="D419" s="14" t="s">
        <v>640</v>
      </c>
      <c r="E419" s="38">
        <v>1264.633</v>
      </c>
      <c r="F419" s="39">
        <f>VLOOKUP(H419,Slevy!B:C,2,0)</f>
        <v>0.5</v>
      </c>
      <c r="G419" s="40">
        <f t="shared" si="2"/>
        <v>632.31650000000002</v>
      </c>
      <c r="H419" s="1" t="s">
        <v>557</v>
      </c>
      <c r="I419" s="1" t="s">
        <v>2387</v>
      </c>
      <c r="J419" s="11">
        <f>VLOOKUP(I419,'%Zdražení'!A:C,3,0)</f>
        <v>0.06</v>
      </c>
      <c r="K419" s="17"/>
      <c r="M419" s="7"/>
    </row>
    <row r="420" spans="2:13" ht="19.5" customHeight="1" x14ac:dyDescent="0.25">
      <c r="B420" s="5" t="s">
        <v>648</v>
      </c>
      <c r="C420" s="6">
        <v>8595580511821</v>
      </c>
      <c r="D420" s="14" t="s">
        <v>640</v>
      </c>
      <c r="E420" s="38">
        <v>1430.0142000000001</v>
      </c>
      <c r="F420" s="39">
        <f>VLOOKUP(H420,Slevy!B:C,2,0)</f>
        <v>0.5</v>
      </c>
      <c r="G420" s="40">
        <f t="shared" si="2"/>
        <v>715.00710000000004</v>
      </c>
      <c r="H420" s="1" t="s">
        <v>557</v>
      </c>
      <c r="I420" s="1" t="s">
        <v>2387</v>
      </c>
      <c r="J420" s="11">
        <f>VLOOKUP(I420,'%Zdražení'!A:C,3,0)</f>
        <v>0.06</v>
      </c>
      <c r="K420" s="17"/>
      <c r="L420" s="8" t="s">
        <v>307</v>
      </c>
      <c r="M420" s="7"/>
    </row>
    <row r="421" spans="2:13" ht="19.5" customHeight="1" x14ac:dyDescent="0.25">
      <c r="B421" s="5" t="s">
        <v>649</v>
      </c>
      <c r="C421" s="6">
        <v>8595580508494</v>
      </c>
      <c r="D421" s="14" t="s">
        <v>650</v>
      </c>
      <c r="E421" s="38">
        <v>583.67840000000001</v>
      </c>
      <c r="F421" s="39">
        <f>VLOOKUP(H421,Slevy!B:C,2,0)</f>
        <v>0.5</v>
      </c>
      <c r="G421" s="40">
        <f t="shared" si="2"/>
        <v>291.83920000000001</v>
      </c>
      <c r="H421" s="1" t="s">
        <v>557</v>
      </c>
      <c r="I421" s="1" t="s">
        <v>2387</v>
      </c>
      <c r="J421" s="11">
        <f>VLOOKUP(I421,'%Zdražení'!A:C,3,0)</f>
        <v>0.06</v>
      </c>
      <c r="K421" s="17"/>
      <c r="L421" s="8" t="s">
        <v>307</v>
      </c>
      <c r="M421" s="7"/>
    </row>
    <row r="422" spans="2:13" ht="19.5" customHeight="1" x14ac:dyDescent="0.25">
      <c r="B422" s="5" t="s">
        <v>651</v>
      </c>
      <c r="C422" s="6">
        <v>8595580508876</v>
      </c>
      <c r="D422" s="14" t="s">
        <v>650</v>
      </c>
      <c r="E422" s="38">
        <v>907.94299999999998</v>
      </c>
      <c r="F422" s="39">
        <f>VLOOKUP(H422,Slevy!B:C,2,0)</f>
        <v>0.5</v>
      </c>
      <c r="G422" s="40">
        <f t="shared" si="2"/>
        <v>453.97149999999999</v>
      </c>
      <c r="H422" s="1" t="s">
        <v>557</v>
      </c>
      <c r="I422" s="1" t="s">
        <v>2387</v>
      </c>
      <c r="J422" s="11">
        <f>VLOOKUP(I422,'%Zdražení'!A:C,3,0)</f>
        <v>0.06</v>
      </c>
      <c r="K422" s="17"/>
      <c r="M422" s="7"/>
    </row>
    <row r="423" spans="2:13" ht="19.5" customHeight="1" x14ac:dyDescent="0.25">
      <c r="B423" s="5" t="s">
        <v>652</v>
      </c>
      <c r="C423" s="6">
        <v>8595580508944</v>
      </c>
      <c r="D423" s="14" t="s">
        <v>650</v>
      </c>
      <c r="E423" s="38">
        <v>972.79380000000003</v>
      </c>
      <c r="F423" s="39">
        <f>VLOOKUP(H423,Slevy!B:C,2,0)</f>
        <v>0.5</v>
      </c>
      <c r="G423" s="40">
        <f t="shared" si="2"/>
        <v>486.39690000000002</v>
      </c>
      <c r="H423" s="1" t="s">
        <v>557</v>
      </c>
      <c r="I423" s="1" t="s">
        <v>2387</v>
      </c>
      <c r="J423" s="11">
        <f>VLOOKUP(I423,'%Zdražení'!A:C,3,0)</f>
        <v>0.06</v>
      </c>
      <c r="K423" s="17"/>
      <c r="M423" s="7"/>
    </row>
    <row r="424" spans="2:13" ht="19.5" customHeight="1" x14ac:dyDescent="0.25">
      <c r="B424" s="5" t="s">
        <v>653</v>
      </c>
      <c r="C424" s="6">
        <v>8595580509842</v>
      </c>
      <c r="D424" s="14" t="s">
        <v>650</v>
      </c>
      <c r="E424" s="38">
        <v>1037.6446000000001</v>
      </c>
      <c r="F424" s="39">
        <f>VLOOKUP(H424,Slevy!B:C,2,0)</f>
        <v>0.5</v>
      </c>
      <c r="G424" s="40">
        <f t="shared" si="2"/>
        <v>518.82230000000004</v>
      </c>
      <c r="H424" s="1" t="s">
        <v>557</v>
      </c>
      <c r="I424" s="1" t="s">
        <v>2387</v>
      </c>
      <c r="J424" s="11">
        <f>VLOOKUP(I424,'%Zdražení'!A:C,3,0)</f>
        <v>0.06</v>
      </c>
      <c r="K424" s="17"/>
      <c r="M424" s="7"/>
    </row>
    <row r="425" spans="2:13" ht="19.5" customHeight="1" x14ac:dyDescent="0.25">
      <c r="B425" s="5" t="s">
        <v>654</v>
      </c>
      <c r="C425" s="6">
        <v>8595580511357</v>
      </c>
      <c r="D425" s="14" t="s">
        <v>650</v>
      </c>
      <c r="E425" s="38">
        <v>1070.0700000000002</v>
      </c>
      <c r="F425" s="39">
        <f>VLOOKUP(H425,Slevy!B:C,2,0)</f>
        <v>0.5</v>
      </c>
      <c r="G425" s="40">
        <f t="shared" si="2"/>
        <v>535.03500000000008</v>
      </c>
      <c r="H425" s="1" t="s">
        <v>557</v>
      </c>
      <c r="I425" s="1" t="s">
        <v>2387</v>
      </c>
      <c r="J425" s="11">
        <f>VLOOKUP(I425,'%Zdražení'!A:C,3,0)</f>
        <v>0.06</v>
      </c>
      <c r="K425" s="17"/>
      <c r="M425" s="7"/>
    </row>
    <row r="426" spans="2:13" ht="19.5" customHeight="1" x14ac:dyDescent="0.25">
      <c r="B426" s="5" t="s">
        <v>655</v>
      </c>
      <c r="C426" s="6">
        <v>8595580511791</v>
      </c>
      <c r="D426" s="14" t="s">
        <v>650</v>
      </c>
      <c r="E426" s="38">
        <v>1167.3568</v>
      </c>
      <c r="F426" s="39">
        <f>VLOOKUP(H426,Slevy!B:C,2,0)</f>
        <v>0.5</v>
      </c>
      <c r="G426" s="40">
        <f t="shared" si="2"/>
        <v>583.67840000000001</v>
      </c>
      <c r="H426" s="1" t="s">
        <v>557</v>
      </c>
      <c r="I426" s="1" t="s">
        <v>2387</v>
      </c>
      <c r="J426" s="11">
        <f>VLOOKUP(I426,'%Zdražení'!A:C,3,0)</f>
        <v>0.06</v>
      </c>
      <c r="K426" s="17"/>
      <c r="M426" s="7"/>
    </row>
    <row r="427" spans="2:13" ht="19.5" customHeight="1" x14ac:dyDescent="0.25">
      <c r="B427" s="5" t="s">
        <v>656</v>
      </c>
      <c r="C427" s="6">
        <v>8595580506704</v>
      </c>
      <c r="D427" s="14" t="s">
        <v>650</v>
      </c>
      <c r="E427" s="38">
        <v>1199.7821999999999</v>
      </c>
      <c r="F427" s="39">
        <f>VLOOKUP(H427,Slevy!B:C,2,0)</f>
        <v>0.5</v>
      </c>
      <c r="G427" s="40">
        <f t="shared" si="2"/>
        <v>599.89109999999994</v>
      </c>
      <c r="H427" s="1" t="s">
        <v>557</v>
      </c>
      <c r="I427" s="1" t="s">
        <v>2387</v>
      </c>
      <c r="J427" s="11">
        <f>VLOOKUP(I427,'%Zdražení'!A:C,3,0)</f>
        <v>0.06</v>
      </c>
      <c r="K427" s="17"/>
      <c r="M427" s="7"/>
    </row>
    <row r="428" spans="2:13" ht="19.5" customHeight="1" x14ac:dyDescent="0.25">
      <c r="B428" s="5" t="s">
        <v>657</v>
      </c>
      <c r="C428" s="6">
        <v>8595580507923</v>
      </c>
      <c r="D428" s="14" t="s">
        <v>650</v>
      </c>
      <c r="E428" s="38">
        <v>1264.633</v>
      </c>
      <c r="F428" s="39">
        <f>VLOOKUP(H428,Slevy!B:C,2,0)</f>
        <v>0.5</v>
      </c>
      <c r="G428" s="40">
        <f t="shared" si="2"/>
        <v>632.31650000000002</v>
      </c>
      <c r="H428" s="1" t="s">
        <v>557</v>
      </c>
      <c r="I428" s="1" t="s">
        <v>2387</v>
      </c>
      <c r="J428" s="11">
        <f>VLOOKUP(I428,'%Zdražení'!A:C,3,0)</f>
        <v>0.06</v>
      </c>
      <c r="K428" s="17"/>
      <c r="M428" s="7"/>
    </row>
    <row r="429" spans="2:13" ht="19.5" customHeight="1" x14ac:dyDescent="0.25">
      <c r="B429" s="5" t="s">
        <v>658</v>
      </c>
      <c r="C429" s="6">
        <v>8595580508258</v>
      </c>
      <c r="D429" s="14" t="s">
        <v>650</v>
      </c>
      <c r="E429" s="38">
        <v>1430.0142000000001</v>
      </c>
      <c r="F429" s="39">
        <f>VLOOKUP(H429,Slevy!B:C,2,0)</f>
        <v>0.5</v>
      </c>
      <c r="G429" s="40">
        <f t="shared" si="2"/>
        <v>715.00710000000004</v>
      </c>
      <c r="H429" s="1" t="s">
        <v>557</v>
      </c>
      <c r="I429" s="1" t="s">
        <v>2387</v>
      </c>
      <c r="J429" s="11">
        <f>VLOOKUP(I429,'%Zdražení'!A:C,3,0)</f>
        <v>0.06</v>
      </c>
      <c r="K429" s="17"/>
      <c r="L429" s="8" t="s">
        <v>307</v>
      </c>
      <c r="M429" s="7"/>
    </row>
    <row r="430" spans="2:13" ht="19.5" customHeight="1" x14ac:dyDescent="0.25">
      <c r="B430" s="5" t="s">
        <v>659</v>
      </c>
      <c r="C430" s="6">
        <v>8594045939958</v>
      </c>
      <c r="D430" s="14" t="s">
        <v>660</v>
      </c>
      <c r="E430" s="38">
        <v>843.09220000000005</v>
      </c>
      <c r="F430" s="39">
        <f>VLOOKUP(H430,Slevy!B:C,2,0)</f>
        <v>0.5</v>
      </c>
      <c r="G430" s="40">
        <f t="shared" si="2"/>
        <v>421.54610000000002</v>
      </c>
      <c r="H430" s="1" t="s">
        <v>557</v>
      </c>
      <c r="I430" s="1" t="s">
        <v>2387</v>
      </c>
      <c r="J430" s="11">
        <f>VLOOKUP(I430,'%Zdražení'!A:C,3,0)</f>
        <v>0.06</v>
      </c>
      <c r="K430" s="17"/>
      <c r="M430" s="7"/>
    </row>
    <row r="431" spans="2:13" ht="19.5" customHeight="1" x14ac:dyDescent="0.25">
      <c r="B431" s="5" t="s">
        <v>661</v>
      </c>
      <c r="C431" s="6">
        <v>8594045939965</v>
      </c>
      <c r="D431" s="14" t="s">
        <v>660</v>
      </c>
      <c r="E431" s="38">
        <v>907.94299999999998</v>
      </c>
      <c r="F431" s="39">
        <f>VLOOKUP(H431,Slevy!B:C,2,0)</f>
        <v>0.5</v>
      </c>
      <c r="G431" s="40">
        <f t="shared" si="2"/>
        <v>453.97149999999999</v>
      </c>
      <c r="H431" s="1" t="s">
        <v>557</v>
      </c>
      <c r="I431" s="1" t="s">
        <v>2387</v>
      </c>
      <c r="J431" s="11">
        <f>VLOOKUP(I431,'%Zdražení'!A:C,3,0)</f>
        <v>0.06</v>
      </c>
      <c r="K431" s="17"/>
      <c r="M431" s="7"/>
    </row>
    <row r="432" spans="2:13" ht="19.5" customHeight="1" x14ac:dyDescent="0.25">
      <c r="B432" s="5" t="s">
        <v>662</v>
      </c>
      <c r="C432" s="6">
        <v>8594045939972</v>
      </c>
      <c r="D432" s="14" t="s">
        <v>660</v>
      </c>
      <c r="E432" s="38">
        <v>972.79380000000003</v>
      </c>
      <c r="F432" s="39">
        <f>VLOOKUP(H432,Slevy!B:C,2,0)</f>
        <v>0.5</v>
      </c>
      <c r="G432" s="40">
        <f t="shared" si="2"/>
        <v>486.39690000000002</v>
      </c>
      <c r="H432" s="1" t="s">
        <v>557</v>
      </c>
      <c r="I432" s="1" t="s">
        <v>2387</v>
      </c>
      <c r="J432" s="11">
        <f>VLOOKUP(I432,'%Zdražení'!A:C,3,0)</f>
        <v>0.06</v>
      </c>
      <c r="K432" s="17"/>
      <c r="M432" s="7"/>
    </row>
    <row r="433" spans="2:13" ht="19.5" customHeight="1" x14ac:dyDescent="0.25">
      <c r="B433" s="5" t="s">
        <v>663</v>
      </c>
      <c r="C433" s="6">
        <v>8594045939989</v>
      </c>
      <c r="D433" s="14" t="s">
        <v>660</v>
      </c>
      <c r="E433" s="38">
        <v>1037.6446000000001</v>
      </c>
      <c r="F433" s="39">
        <f>VLOOKUP(H433,Slevy!B:C,2,0)</f>
        <v>0.5</v>
      </c>
      <c r="G433" s="40">
        <f t="shared" si="2"/>
        <v>518.82230000000004</v>
      </c>
      <c r="H433" s="1" t="s">
        <v>557</v>
      </c>
      <c r="I433" s="1" t="s">
        <v>2387</v>
      </c>
      <c r="J433" s="11">
        <f>VLOOKUP(I433,'%Zdražení'!A:C,3,0)</f>
        <v>0.06</v>
      </c>
      <c r="K433" s="17"/>
      <c r="M433" s="7"/>
    </row>
    <row r="434" spans="2:13" ht="19.5" customHeight="1" x14ac:dyDescent="0.25">
      <c r="B434" s="5" t="s">
        <v>664</v>
      </c>
      <c r="C434" s="6">
        <v>8594045939996</v>
      </c>
      <c r="D434" s="14" t="s">
        <v>660</v>
      </c>
      <c r="E434" s="38">
        <v>1102.4954</v>
      </c>
      <c r="F434" s="39">
        <f>VLOOKUP(H434,Slevy!B:C,2,0)</f>
        <v>0.5</v>
      </c>
      <c r="G434" s="40">
        <f t="shared" si="2"/>
        <v>551.24770000000001</v>
      </c>
      <c r="H434" s="1" t="s">
        <v>557</v>
      </c>
      <c r="I434" s="1" t="s">
        <v>2387</v>
      </c>
      <c r="J434" s="11">
        <f>VLOOKUP(I434,'%Zdražení'!A:C,3,0)</f>
        <v>0.06</v>
      </c>
      <c r="K434" s="17"/>
      <c r="M434" s="7"/>
    </row>
    <row r="435" spans="2:13" ht="19.5" customHeight="1" x14ac:dyDescent="0.25">
      <c r="B435" s="5" t="s">
        <v>665</v>
      </c>
      <c r="C435" s="6">
        <v>8595580500016</v>
      </c>
      <c r="D435" s="14" t="s">
        <v>660</v>
      </c>
      <c r="E435" s="38">
        <v>1167.3568</v>
      </c>
      <c r="F435" s="39">
        <f>VLOOKUP(H435,Slevy!B:C,2,0)</f>
        <v>0.5</v>
      </c>
      <c r="G435" s="40">
        <f t="shared" si="2"/>
        <v>583.67840000000001</v>
      </c>
      <c r="H435" s="1" t="s">
        <v>557</v>
      </c>
      <c r="I435" s="1" t="s">
        <v>2387</v>
      </c>
      <c r="J435" s="11">
        <f>VLOOKUP(I435,'%Zdražení'!A:C,3,0)</f>
        <v>0.06</v>
      </c>
      <c r="K435" s="17"/>
      <c r="M435" s="7"/>
    </row>
    <row r="436" spans="2:13" ht="19.5" customHeight="1" x14ac:dyDescent="0.25">
      <c r="B436" s="5" t="s">
        <v>666</v>
      </c>
      <c r="C436" s="6">
        <v>8595580500023</v>
      </c>
      <c r="D436" s="14" t="s">
        <v>660</v>
      </c>
      <c r="E436" s="38">
        <v>1232.2076000000002</v>
      </c>
      <c r="F436" s="39">
        <f>VLOOKUP(H436,Slevy!B:C,2,0)</f>
        <v>0.5</v>
      </c>
      <c r="G436" s="40">
        <f t="shared" si="2"/>
        <v>616.10380000000009</v>
      </c>
      <c r="H436" s="1" t="s">
        <v>557</v>
      </c>
      <c r="I436" s="1" t="s">
        <v>2387</v>
      </c>
      <c r="J436" s="11">
        <f>VLOOKUP(I436,'%Zdražení'!A:C,3,0)</f>
        <v>0.06</v>
      </c>
      <c r="K436" s="17"/>
      <c r="M436" s="7"/>
    </row>
    <row r="437" spans="2:13" ht="19.5" customHeight="1" x14ac:dyDescent="0.25">
      <c r="B437" s="5" t="s">
        <v>667</v>
      </c>
      <c r="C437" s="6">
        <v>8595580505875</v>
      </c>
      <c r="D437" s="14" t="s">
        <v>668</v>
      </c>
      <c r="E437" s="38">
        <v>843.09220000000005</v>
      </c>
      <c r="F437" s="39">
        <f>VLOOKUP(H437,Slevy!B:C,2,0)</f>
        <v>0.5</v>
      </c>
      <c r="G437" s="40">
        <f t="shared" si="2"/>
        <v>421.54610000000002</v>
      </c>
      <c r="H437" s="1" t="s">
        <v>557</v>
      </c>
      <c r="I437" s="1" t="s">
        <v>2387</v>
      </c>
      <c r="J437" s="11">
        <f>VLOOKUP(I437,'%Zdražení'!A:C,3,0)</f>
        <v>0.06</v>
      </c>
      <c r="K437" s="17"/>
      <c r="M437" s="7"/>
    </row>
    <row r="438" spans="2:13" ht="19.5" customHeight="1" x14ac:dyDescent="0.25">
      <c r="B438" s="5" t="s">
        <v>669</v>
      </c>
      <c r="C438" s="6">
        <v>8595580505899</v>
      </c>
      <c r="D438" s="14" t="s">
        <v>668</v>
      </c>
      <c r="E438" s="38">
        <v>907.94299999999998</v>
      </c>
      <c r="F438" s="39">
        <f>VLOOKUP(H438,Slevy!B:C,2,0)</f>
        <v>0.5</v>
      </c>
      <c r="G438" s="40">
        <f t="shared" si="2"/>
        <v>453.97149999999999</v>
      </c>
      <c r="H438" s="1" t="s">
        <v>557</v>
      </c>
      <c r="I438" s="1" t="s">
        <v>2387</v>
      </c>
      <c r="J438" s="11">
        <f>VLOOKUP(I438,'%Zdražení'!A:C,3,0)</f>
        <v>0.06</v>
      </c>
      <c r="K438" s="17"/>
      <c r="M438" s="7"/>
    </row>
    <row r="439" spans="2:13" ht="19.5" customHeight="1" x14ac:dyDescent="0.25">
      <c r="B439" s="5" t="s">
        <v>670</v>
      </c>
      <c r="C439" s="6">
        <v>8595580505912</v>
      </c>
      <c r="D439" s="14" t="s">
        <v>668</v>
      </c>
      <c r="E439" s="38">
        <v>972.79380000000003</v>
      </c>
      <c r="F439" s="39">
        <f>VLOOKUP(H439,Slevy!B:C,2,0)</f>
        <v>0.5</v>
      </c>
      <c r="G439" s="40">
        <f t="shared" si="2"/>
        <v>486.39690000000002</v>
      </c>
      <c r="H439" s="1" t="s">
        <v>557</v>
      </c>
      <c r="I439" s="1" t="s">
        <v>2387</v>
      </c>
      <c r="J439" s="11">
        <f>VLOOKUP(I439,'%Zdražení'!A:C,3,0)</f>
        <v>0.06</v>
      </c>
      <c r="K439" s="17"/>
      <c r="M439" s="7"/>
    </row>
    <row r="440" spans="2:13" ht="19.5" customHeight="1" x14ac:dyDescent="0.25">
      <c r="B440" s="5" t="s">
        <v>671</v>
      </c>
      <c r="C440" s="6">
        <v>8595580505936</v>
      </c>
      <c r="D440" s="14" t="s">
        <v>668</v>
      </c>
      <c r="E440" s="38">
        <v>1037.6446000000001</v>
      </c>
      <c r="F440" s="39">
        <f>VLOOKUP(H440,Slevy!B:C,2,0)</f>
        <v>0.5</v>
      </c>
      <c r="G440" s="40">
        <f t="shared" si="2"/>
        <v>518.82230000000004</v>
      </c>
      <c r="H440" s="1" t="s">
        <v>557</v>
      </c>
      <c r="I440" s="1" t="s">
        <v>2387</v>
      </c>
      <c r="J440" s="11">
        <f>VLOOKUP(I440,'%Zdražení'!A:C,3,0)</f>
        <v>0.06</v>
      </c>
      <c r="K440" s="17"/>
      <c r="M440" s="7"/>
    </row>
    <row r="441" spans="2:13" ht="19.5" customHeight="1" x14ac:dyDescent="0.25">
      <c r="B441" s="5" t="s">
        <v>672</v>
      </c>
      <c r="C441" s="6">
        <v>8595580505950</v>
      </c>
      <c r="D441" s="14" t="s">
        <v>668</v>
      </c>
      <c r="E441" s="38">
        <v>1102.4954</v>
      </c>
      <c r="F441" s="39">
        <f>VLOOKUP(H441,Slevy!B:C,2,0)</f>
        <v>0.5</v>
      </c>
      <c r="G441" s="40">
        <f t="shared" si="2"/>
        <v>551.24770000000001</v>
      </c>
      <c r="H441" s="1" t="s">
        <v>557</v>
      </c>
      <c r="I441" s="1" t="s">
        <v>2387</v>
      </c>
      <c r="J441" s="11">
        <f>VLOOKUP(I441,'%Zdražení'!A:C,3,0)</f>
        <v>0.06</v>
      </c>
      <c r="K441" s="17"/>
      <c r="M441" s="7"/>
    </row>
    <row r="442" spans="2:13" ht="19.5" customHeight="1" x14ac:dyDescent="0.25">
      <c r="B442" s="5" t="s">
        <v>673</v>
      </c>
      <c r="C442" s="6">
        <v>8595580505837</v>
      </c>
      <c r="D442" s="14" t="s">
        <v>668</v>
      </c>
      <c r="E442" s="38">
        <v>1167.3568</v>
      </c>
      <c r="F442" s="39">
        <f>VLOOKUP(H442,Slevy!B:C,2,0)</f>
        <v>0.5</v>
      </c>
      <c r="G442" s="40">
        <f t="shared" si="2"/>
        <v>583.67840000000001</v>
      </c>
      <c r="H442" s="1" t="s">
        <v>557</v>
      </c>
      <c r="I442" s="1" t="s">
        <v>2387</v>
      </c>
      <c r="J442" s="11">
        <f>VLOOKUP(I442,'%Zdražení'!A:C,3,0)</f>
        <v>0.06</v>
      </c>
      <c r="K442" s="17"/>
      <c r="M442" s="7"/>
    </row>
    <row r="443" spans="2:13" ht="19.5" customHeight="1" x14ac:dyDescent="0.25">
      <c r="B443" s="5" t="s">
        <v>674</v>
      </c>
      <c r="C443" s="6">
        <v>8595580505851</v>
      </c>
      <c r="D443" s="14" t="s">
        <v>668</v>
      </c>
      <c r="E443" s="38">
        <v>1232.2076000000002</v>
      </c>
      <c r="F443" s="39">
        <f>VLOOKUP(H443,Slevy!B:C,2,0)</f>
        <v>0.5</v>
      </c>
      <c r="G443" s="40">
        <f t="shared" si="2"/>
        <v>616.10380000000009</v>
      </c>
      <c r="H443" s="1" t="s">
        <v>557</v>
      </c>
      <c r="I443" s="1" t="s">
        <v>2387</v>
      </c>
      <c r="J443" s="11">
        <f>VLOOKUP(I443,'%Zdražení'!A:C,3,0)</f>
        <v>0.06</v>
      </c>
      <c r="K443" s="17"/>
      <c r="M443" s="7"/>
    </row>
    <row r="444" spans="2:13" ht="19.5" customHeight="1" x14ac:dyDescent="0.25">
      <c r="B444" s="5" t="s">
        <v>675</v>
      </c>
      <c r="C444" s="6">
        <v>8595580527396</v>
      </c>
      <c r="D444" s="14" t="s">
        <v>676</v>
      </c>
      <c r="E444" s="38">
        <v>843.09220000000005</v>
      </c>
      <c r="F444" s="39">
        <f>VLOOKUP(H444,Slevy!B:C,2,0)</f>
        <v>0.5</v>
      </c>
      <c r="G444" s="40">
        <f t="shared" si="2"/>
        <v>421.54610000000002</v>
      </c>
      <c r="H444" s="1" t="s">
        <v>557</v>
      </c>
      <c r="I444" s="1" t="s">
        <v>2387</v>
      </c>
      <c r="J444" s="11">
        <f>VLOOKUP(I444,'%Zdražení'!A:C,3,0)</f>
        <v>0.06</v>
      </c>
      <c r="K444" s="17"/>
      <c r="M444" s="7"/>
    </row>
    <row r="445" spans="2:13" ht="19.5" customHeight="1" x14ac:dyDescent="0.25">
      <c r="B445" s="5" t="s">
        <v>677</v>
      </c>
      <c r="C445" s="6">
        <v>8595580527402</v>
      </c>
      <c r="D445" s="14" t="s">
        <v>676</v>
      </c>
      <c r="E445" s="38">
        <v>907.94299999999998</v>
      </c>
      <c r="F445" s="39">
        <f>VLOOKUP(H445,Slevy!B:C,2,0)</f>
        <v>0.5</v>
      </c>
      <c r="G445" s="40">
        <f t="shared" si="2"/>
        <v>453.97149999999999</v>
      </c>
      <c r="H445" s="1" t="s">
        <v>557</v>
      </c>
      <c r="I445" s="1" t="s">
        <v>2387</v>
      </c>
      <c r="J445" s="11">
        <f>VLOOKUP(I445,'%Zdražení'!A:C,3,0)</f>
        <v>0.06</v>
      </c>
      <c r="K445" s="17"/>
      <c r="M445" s="7"/>
    </row>
    <row r="446" spans="2:13" ht="19.5" customHeight="1" x14ac:dyDescent="0.25">
      <c r="B446" s="5" t="s">
        <v>678</v>
      </c>
      <c r="C446" s="6">
        <v>8595580527419</v>
      </c>
      <c r="D446" s="14" t="s">
        <v>676</v>
      </c>
      <c r="E446" s="38">
        <v>972.79380000000003</v>
      </c>
      <c r="F446" s="39">
        <f>VLOOKUP(H446,Slevy!B:C,2,0)</f>
        <v>0.5</v>
      </c>
      <c r="G446" s="40">
        <f t="shared" si="2"/>
        <v>486.39690000000002</v>
      </c>
      <c r="H446" s="1" t="s">
        <v>557</v>
      </c>
      <c r="I446" s="1" t="s">
        <v>2387</v>
      </c>
      <c r="J446" s="11">
        <f>VLOOKUP(I446,'%Zdražení'!A:C,3,0)</f>
        <v>0.06</v>
      </c>
      <c r="K446" s="17"/>
      <c r="M446" s="7"/>
    </row>
    <row r="447" spans="2:13" ht="19.5" customHeight="1" x14ac:dyDescent="0.25">
      <c r="B447" s="5" t="s">
        <v>679</v>
      </c>
      <c r="C447" s="6">
        <v>8595580527426</v>
      </c>
      <c r="D447" s="14" t="s">
        <v>676</v>
      </c>
      <c r="E447" s="38">
        <v>1037.6446000000001</v>
      </c>
      <c r="F447" s="39">
        <f>VLOOKUP(H447,Slevy!B:C,2,0)</f>
        <v>0.5</v>
      </c>
      <c r="G447" s="40">
        <f t="shared" si="2"/>
        <v>518.82230000000004</v>
      </c>
      <c r="H447" s="1" t="s">
        <v>557</v>
      </c>
      <c r="I447" s="1" t="s">
        <v>2387</v>
      </c>
      <c r="J447" s="11">
        <f>VLOOKUP(I447,'%Zdražení'!A:C,3,0)</f>
        <v>0.06</v>
      </c>
      <c r="K447" s="17"/>
      <c r="M447" s="7"/>
    </row>
    <row r="448" spans="2:13" ht="19.5" customHeight="1" x14ac:dyDescent="0.25">
      <c r="B448" s="5" t="s">
        <v>680</v>
      </c>
      <c r="C448" s="6">
        <v>8595580527433</v>
      </c>
      <c r="D448" s="14" t="s">
        <v>676</v>
      </c>
      <c r="E448" s="38">
        <v>1102.4954</v>
      </c>
      <c r="F448" s="39">
        <f>VLOOKUP(H448,Slevy!B:C,2,0)</f>
        <v>0.5</v>
      </c>
      <c r="G448" s="40">
        <f t="shared" si="2"/>
        <v>551.24770000000001</v>
      </c>
      <c r="H448" s="1" t="s">
        <v>557</v>
      </c>
      <c r="I448" s="1" t="s">
        <v>2387</v>
      </c>
      <c r="J448" s="11">
        <f>VLOOKUP(I448,'%Zdražení'!A:C,3,0)</f>
        <v>0.06</v>
      </c>
      <c r="K448" s="17"/>
      <c r="M448" s="7"/>
    </row>
    <row r="449" spans="2:13" ht="19.5" customHeight="1" x14ac:dyDescent="0.25">
      <c r="B449" s="5" t="s">
        <v>681</v>
      </c>
      <c r="C449" s="6">
        <v>8595580527440</v>
      </c>
      <c r="D449" s="14" t="s">
        <v>676</v>
      </c>
      <c r="E449" s="38">
        <v>1167.3568</v>
      </c>
      <c r="F449" s="39">
        <f>VLOOKUP(H449,Slevy!B:C,2,0)</f>
        <v>0.5</v>
      </c>
      <c r="G449" s="40">
        <f t="shared" si="2"/>
        <v>583.67840000000001</v>
      </c>
      <c r="H449" s="1" t="s">
        <v>557</v>
      </c>
      <c r="I449" s="1" t="s">
        <v>2387</v>
      </c>
      <c r="J449" s="11">
        <f>VLOOKUP(I449,'%Zdražení'!A:C,3,0)</f>
        <v>0.06</v>
      </c>
      <c r="K449" s="17"/>
      <c r="M449" s="7"/>
    </row>
    <row r="450" spans="2:13" ht="19.5" customHeight="1" x14ac:dyDescent="0.25">
      <c r="B450" s="5" t="s">
        <v>682</v>
      </c>
      <c r="C450" s="6">
        <v>8595580527457</v>
      </c>
      <c r="D450" s="14" t="s">
        <v>676</v>
      </c>
      <c r="E450" s="38">
        <v>1232.2076000000002</v>
      </c>
      <c r="F450" s="39">
        <f>VLOOKUP(H450,Slevy!B:C,2,0)</f>
        <v>0.5</v>
      </c>
      <c r="G450" s="40">
        <f t="shared" si="2"/>
        <v>616.10380000000009</v>
      </c>
      <c r="H450" s="1" t="s">
        <v>557</v>
      </c>
      <c r="I450" s="1" t="s">
        <v>2387</v>
      </c>
      <c r="J450" s="11">
        <f>VLOOKUP(I450,'%Zdražení'!A:C,3,0)</f>
        <v>0.06</v>
      </c>
      <c r="K450" s="17"/>
      <c r="M450" s="7"/>
    </row>
    <row r="451" spans="2:13" ht="19.5" customHeight="1" x14ac:dyDescent="0.25">
      <c r="B451" s="5" t="s">
        <v>683</v>
      </c>
      <c r="C451" s="6">
        <v>8595580527464</v>
      </c>
      <c r="D451" s="14" t="s">
        <v>684</v>
      </c>
      <c r="E451" s="38">
        <v>843.09220000000005</v>
      </c>
      <c r="F451" s="39">
        <f>VLOOKUP(H451,Slevy!B:C,2,0)</f>
        <v>0.5</v>
      </c>
      <c r="G451" s="40">
        <f t="shared" si="2"/>
        <v>421.54610000000002</v>
      </c>
      <c r="H451" s="1" t="s">
        <v>557</v>
      </c>
      <c r="I451" s="1" t="s">
        <v>2387</v>
      </c>
      <c r="J451" s="11">
        <f>VLOOKUP(I451,'%Zdražení'!A:C,3,0)</f>
        <v>0.06</v>
      </c>
      <c r="K451" s="17"/>
      <c r="M451" s="7"/>
    </row>
    <row r="452" spans="2:13" ht="19.5" customHeight="1" x14ac:dyDescent="0.25">
      <c r="B452" s="5" t="s">
        <v>685</v>
      </c>
      <c r="C452" s="6">
        <v>8595580527471</v>
      </c>
      <c r="D452" s="14" t="s">
        <v>684</v>
      </c>
      <c r="E452" s="38">
        <v>907.94299999999998</v>
      </c>
      <c r="F452" s="39">
        <f>VLOOKUP(H452,Slevy!B:C,2,0)</f>
        <v>0.5</v>
      </c>
      <c r="G452" s="40">
        <f t="shared" si="2"/>
        <v>453.97149999999999</v>
      </c>
      <c r="H452" s="1" t="s">
        <v>557</v>
      </c>
      <c r="I452" s="1" t="s">
        <v>2387</v>
      </c>
      <c r="J452" s="11">
        <f>VLOOKUP(I452,'%Zdražení'!A:C,3,0)</f>
        <v>0.06</v>
      </c>
      <c r="K452" s="17"/>
      <c r="M452" s="7"/>
    </row>
    <row r="453" spans="2:13" ht="19.5" customHeight="1" x14ac:dyDescent="0.25">
      <c r="B453" s="5" t="s">
        <v>686</v>
      </c>
      <c r="C453" s="6">
        <v>8595580527488</v>
      </c>
      <c r="D453" s="14" t="s">
        <v>684</v>
      </c>
      <c r="E453" s="38">
        <v>972.79380000000003</v>
      </c>
      <c r="F453" s="39">
        <f>VLOOKUP(H453,Slevy!B:C,2,0)</f>
        <v>0.5</v>
      </c>
      <c r="G453" s="40">
        <f t="shared" si="2"/>
        <v>486.39690000000002</v>
      </c>
      <c r="H453" s="1" t="s">
        <v>557</v>
      </c>
      <c r="I453" s="1" t="s">
        <v>2387</v>
      </c>
      <c r="J453" s="11">
        <f>VLOOKUP(I453,'%Zdražení'!A:C,3,0)</f>
        <v>0.06</v>
      </c>
      <c r="K453" s="17"/>
      <c r="M453" s="7"/>
    </row>
    <row r="454" spans="2:13" ht="19.5" customHeight="1" x14ac:dyDescent="0.25">
      <c r="B454" s="5" t="s">
        <v>687</v>
      </c>
      <c r="C454" s="6">
        <v>8595580527495</v>
      </c>
      <c r="D454" s="14" t="s">
        <v>684</v>
      </c>
      <c r="E454" s="38">
        <v>1037.6446000000001</v>
      </c>
      <c r="F454" s="39">
        <f>VLOOKUP(H454,Slevy!B:C,2,0)</f>
        <v>0.5</v>
      </c>
      <c r="G454" s="40">
        <f t="shared" si="2"/>
        <v>518.82230000000004</v>
      </c>
      <c r="H454" s="1" t="s">
        <v>557</v>
      </c>
      <c r="I454" s="1" t="s">
        <v>2387</v>
      </c>
      <c r="J454" s="11">
        <f>VLOOKUP(I454,'%Zdražení'!A:C,3,0)</f>
        <v>0.06</v>
      </c>
      <c r="K454" s="17"/>
      <c r="M454" s="7"/>
    </row>
    <row r="455" spans="2:13" ht="19.5" customHeight="1" x14ac:dyDescent="0.25">
      <c r="B455" s="5" t="s">
        <v>688</v>
      </c>
      <c r="C455" s="6">
        <v>8595580527501</v>
      </c>
      <c r="D455" s="14" t="s">
        <v>684</v>
      </c>
      <c r="E455" s="38">
        <v>1102.4954</v>
      </c>
      <c r="F455" s="39">
        <f>VLOOKUP(H455,Slevy!B:C,2,0)</f>
        <v>0.5</v>
      </c>
      <c r="G455" s="40">
        <f t="shared" si="2"/>
        <v>551.24770000000001</v>
      </c>
      <c r="H455" s="1" t="s">
        <v>557</v>
      </c>
      <c r="I455" s="1" t="s">
        <v>2387</v>
      </c>
      <c r="J455" s="11">
        <f>VLOOKUP(I455,'%Zdražení'!A:C,3,0)</f>
        <v>0.06</v>
      </c>
      <c r="K455" s="17"/>
      <c r="M455" s="7"/>
    </row>
    <row r="456" spans="2:13" ht="19.5" customHeight="1" x14ac:dyDescent="0.25">
      <c r="B456" s="5" t="s">
        <v>689</v>
      </c>
      <c r="C456" s="6">
        <v>8595580527518</v>
      </c>
      <c r="D456" s="14" t="s">
        <v>684</v>
      </c>
      <c r="E456" s="38">
        <v>1167.3568</v>
      </c>
      <c r="F456" s="39">
        <f>VLOOKUP(H456,Slevy!B:C,2,0)</f>
        <v>0.5</v>
      </c>
      <c r="G456" s="40">
        <f t="shared" si="2"/>
        <v>583.67840000000001</v>
      </c>
      <c r="H456" s="1" t="s">
        <v>557</v>
      </c>
      <c r="I456" s="1" t="s">
        <v>2387</v>
      </c>
      <c r="J456" s="11">
        <f>VLOOKUP(I456,'%Zdražení'!A:C,3,0)</f>
        <v>0.06</v>
      </c>
      <c r="K456" s="17"/>
      <c r="M456" s="7"/>
    </row>
    <row r="457" spans="2:13" ht="19.5" customHeight="1" x14ac:dyDescent="0.25">
      <c r="B457" s="5" t="s">
        <v>690</v>
      </c>
      <c r="C457" s="6">
        <v>8595580527525</v>
      </c>
      <c r="D457" s="14" t="s">
        <v>684</v>
      </c>
      <c r="E457" s="38">
        <v>1232.2076000000002</v>
      </c>
      <c r="F457" s="39">
        <f>VLOOKUP(H457,Slevy!B:C,2,0)</f>
        <v>0.5</v>
      </c>
      <c r="G457" s="40">
        <f t="shared" si="2"/>
        <v>616.10380000000009</v>
      </c>
      <c r="H457" s="1" t="s">
        <v>557</v>
      </c>
      <c r="I457" s="1" t="s">
        <v>2387</v>
      </c>
      <c r="J457" s="11">
        <f>VLOOKUP(I457,'%Zdražení'!A:C,3,0)</f>
        <v>0.06</v>
      </c>
      <c r="K457" s="17"/>
      <c r="M457" s="7"/>
    </row>
    <row r="458" spans="2:13" ht="19.5" customHeight="1" x14ac:dyDescent="0.25">
      <c r="B458" s="5" t="s">
        <v>691</v>
      </c>
      <c r="C458" s="6">
        <v>8595580530990</v>
      </c>
      <c r="D458" s="14" t="s">
        <v>692</v>
      </c>
      <c r="E458" s="38">
        <v>389.11539999999997</v>
      </c>
      <c r="F458" s="39">
        <f>VLOOKUP(H458,Slevy!B:C,2,0)</f>
        <v>0.5</v>
      </c>
      <c r="G458" s="40">
        <f t="shared" si="2"/>
        <v>194.55769999999998</v>
      </c>
      <c r="H458" s="1" t="s">
        <v>557</v>
      </c>
      <c r="I458" s="1" t="s">
        <v>2387</v>
      </c>
      <c r="J458" s="11">
        <f>VLOOKUP(I458,'%Zdražení'!A:C,3,0)</f>
        <v>0.06</v>
      </c>
      <c r="K458" s="17"/>
      <c r="M458" s="7"/>
    </row>
    <row r="459" spans="2:13" ht="19.5" customHeight="1" x14ac:dyDescent="0.25">
      <c r="B459" s="5" t="s">
        <v>693</v>
      </c>
      <c r="C459" s="6">
        <v>8595580506964</v>
      </c>
      <c r="D459" s="14" t="s">
        <v>692</v>
      </c>
      <c r="E459" s="38">
        <v>518.82759999999996</v>
      </c>
      <c r="F459" s="39">
        <f>VLOOKUP(H459,Slevy!B:C,2,0)</f>
        <v>0.5</v>
      </c>
      <c r="G459" s="40">
        <f t="shared" si="2"/>
        <v>259.41379999999998</v>
      </c>
      <c r="H459" s="1" t="s">
        <v>557</v>
      </c>
      <c r="I459" s="1" t="s">
        <v>2387</v>
      </c>
      <c r="J459" s="11">
        <f>VLOOKUP(I459,'%Zdražení'!A:C,3,0)</f>
        <v>0.06</v>
      </c>
      <c r="K459" s="17"/>
      <c r="M459" s="7"/>
    </row>
    <row r="460" spans="2:13" ht="19.5" customHeight="1" x14ac:dyDescent="0.25">
      <c r="B460" s="5" t="s">
        <v>694</v>
      </c>
      <c r="C460" s="6">
        <v>8595580507695</v>
      </c>
      <c r="D460" s="14" t="s">
        <v>692</v>
      </c>
      <c r="E460" s="38">
        <v>544.76580000000001</v>
      </c>
      <c r="F460" s="39">
        <f>VLOOKUP(H460,Slevy!B:C,2,0)</f>
        <v>0.5</v>
      </c>
      <c r="G460" s="40">
        <f t="shared" si="2"/>
        <v>272.38290000000001</v>
      </c>
      <c r="H460" s="1" t="s">
        <v>557</v>
      </c>
      <c r="I460" s="1" t="s">
        <v>2387</v>
      </c>
      <c r="J460" s="11">
        <f>VLOOKUP(I460,'%Zdražení'!A:C,3,0)</f>
        <v>0.06</v>
      </c>
      <c r="K460" s="17"/>
      <c r="M460" s="7"/>
    </row>
    <row r="461" spans="2:13" ht="19.5" customHeight="1" x14ac:dyDescent="0.25">
      <c r="B461" s="5" t="s">
        <v>695</v>
      </c>
      <c r="C461" s="6">
        <v>8595580507718</v>
      </c>
      <c r="D461" s="14" t="s">
        <v>696</v>
      </c>
      <c r="E461" s="38">
        <v>583.67840000000001</v>
      </c>
      <c r="F461" s="39">
        <f>VLOOKUP(H461,Slevy!B:C,2,0)</f>
        <v>0.5</v>
      </c>
      <c r="G461" s="40">
        <f t="shared" si="2"/>
        <v>291.83920000000001</v>
      </c>
      <c r="H461" s="1" t="s">
        <v>557</v>
      </c>
      <c r="I461" s="1" t="s">
        <v>2387</v>
      </c>
      <c r="J461" s="11">
        <f>VLOOKUP(I461,'%Zdražení'!A:C,3,0)</f>
        <v>0.06</v>
      </c>
      <c r="K461" s="17"/>
      <c r="M461" s="7"/>
    </row>
    <row r="462" spans="2:13" ht="19.5" customHeight="1" x14ac:dyDescent="0.25">
      <c r="B462" s="5" t="s">
        <v>697</v>
      </c>
      <c r="C462" s="6">
        <v>8595580507732</v>
      </c>
      <c r="D462" s="14" t="s">
        <v>692</v>
      </c>
      <c r="E462" s="38">
        <v>622.59100000000001</v>
      </c>
      <c r="F462" s="39">
        <f>VLOOKUP(H462,Slevy!B:C,2,0)</f>
        <v>0.5</v>
      </c>
      <c r="G462" s="40">
        <f t="shared" si="2"/>
        <v>311.2955</v>
      </c>
      <c r="H462" s="1" t="s">
        <v>557</v>
      </c>
      <c r="I462" s="1" t="s">
        <v>2387</v>
      </c>
      <c r="J462" s="11">
        <f>VLOOKUP(I462,'%Zdražení'!A:C,3,0)</f>
        <v>0.06</v>
      </c>
      <c r="K462" s="17"/>
      <c r="M462" s="7"/>
    </row>
    <row r="463" spans="2:13" ht="19.5" customHeight="1" x14ac:dyDescent="0.25">
      <c r="B463" s="5" t="s">
        <v>698</v>
      </c>
      <c r="C463" s="6">
        <v>8595580507756</v>
      </c>
      <c r="D463" s="14" t="s">
        <v>692</v>
      </c>
      <c r="E463" s="38">
        <v>648.52920000000006</v>
      </c>
      <c r="F463" s="39">
        <f>VLOOKUP(H463,Slevy!B:C,2,0)</f>
        <v>0.5</v>
      </c>
      <c r="G463" s="40">
        <f t="shared" si="2"/>
        <v>324.26460000000003</v>
      </c>
      <c r="H463" s="1" t="s">
        <v>557</v>
      </c>
      <c r="I463" s="1" t="s">
        <v>2387</v>
      </c>
      <c r="J463" s="11">
        <f>VLOOKUP(I463,'%Zdražení'!A:C,3,0)</f>
        <v>0.06</v>
      </c>
      <c r="K463" s="17"/>
      <c r="M463" s="7"/>
    </row>
    <row r="464" spans="2:13" ht="19.5" customHeight="1" x14ac:dyDescent="0.25">
      <c r="B464" s="5" t="s">
        <v>699</v>
      </c>
      <c r="C464" s="6">
        <v>8595580508197</v>
      </c>
      <c r="D464" s="14" t="s">
        <v>692</v>
      </c>
      <c r="E464" s="38">
        <v>674.47799999999995</v>
      </c>
      <c r="F464" s="39">
        <f>VLOOKUP(H464,Slevy!B:C,2,0)</f>
        <v>0.5</v>
      </c>
      <c r="G464" s="40">
        <f t="shared" si="2"/>
        <v>337.23899999999998</v>
      </c>
      <c r="H464" s="1" t="s">
        <v>557</v>
      </c>
      <c r="I464" s="1" t="s">
        <v>2387</v>
      </c>
      <c r="J464" s="11">
        <f>VLOOKUP(I464,'%Zdražení'!A:C,3,0)</f>
        <v>0.06</v>
      </c>
      <c r="K464" s="17"/>
      <c r="M464" s="7"/>
    </row>
    <row r="465" spans="2:13" ht="19.5" customHeight="1" x14ac:dyDescent="0.25">
      <c r="B465" s="5" t="s">
        <v>700</v>
      </c>
      <c r="C465" s="6">
        <v>8595580511234</v>
      </c>
      <c r="D465" s="14" t="s">
        <v>692</v>
      </c>
      <c r="E465" s="38">
        <v>713.38</v>
      </c>
      <c r="F465" s="39">
        <f>VLOOKUP(H465,Slevy!B:C,2,0)</f>
        <v>0.5</v>
      </c>
      <c r="G465" s="40">
        <f t="shared" si="2"/>
        <v>356.69</v>
      </c>
      <c r="H465" s="1" t="s">
        <v>557</v>
      </c>
      <c r="I465" s="1" t="s">
        <v>2387</v>
      </c>
      <c r="J465" s="11">
        <f>VLOOKUP(I465,'%Zdražení'!A:C,3,0)</f>
        <v>0.06</v>
      </c>
      <c r="K465" s="17"/>
      <c r="M465" s="7"/>
    </row>
    <row r="466" spans="2:13" ht="19.5" customHeight="1" x14ac:dyDescent="0.25">
      <c r="B466" s="5" t="s">
        <v>701</v>
      </c>
      <c r="C466" s="6">
        <v>8595580511753</v>
      </c>
      <c r="D466" s="14" t="s">
        <v>702</v>
      </c>
      <c r="E466" s="38">
        <v>778.23079999999993</v>
      </c>
      <c r="F466" s="39">
        <f>VLOOKUP(H466,Slevy!B:C,2,0)</f>
        <v>0.5</v>
      </c>
      <c r="G466" s="40">
        <f t="shared" si="2"/>
        <v>389.11539999999997</v>
      </c>
      <c r="H466" s="1" t="s">
        <v>557</v>
      </c>
      <c r="I466" s="1" t="s">
        <v>2387</v>
      </c>
      <c r="J466" s="11">
        <f>VLOOKUP(I466,'%Zdražení'!A:C,3,0)</f>
        <v>0.06</v>
      </c>
      <c r="K466" s="17"/>
      <c r="M466" s="7"/>
    </row>
    <row r="467" spans="2:13" ht="19.5" customHeight="1" x14ac:dyDescent="0.25">
      <c r="B467" s="5" t="s">
        <v>703</v>
      </c>
      <c r="C467" s="6">
        <v>8595580505431</v>
      </c>
      <c r="D467" s="14" t="s">
        <v>702</v>
      </c>
      <c r="E467" s="38">
        <v>907.94299999999998</v>
      </c>
      <c r="F467" s="39">
        <f>VLOOKUP(H467,Slevy!B:C,2,0)</f>
        <v>0.5</v>
      </c>
      <c r="G467" s="40">
        <f t="shared" si="2"/>
        <v>453.97149999999999</v>
      </c>
      <c r="H467" s="1" t="s">
        <v>557</v>
      </c>
      <c r="I467" s="1" t="s">
        <v>2387</v>
      </c>
      <c r="J467" s="11">
        <f>VLOOKUP(I467,'%Zdražení'!A:C,3,0)</f>
        <v>0.06</v>
      </c>
      <c r="K467" s="17"/>
      <c r="M467" s="7"/>
    </row>
    <row r="468" spans="2:13" ht="19.5" customHeight="1" x14ac:dyDescent="0.25">
      <c r="B468" s="5" t="s">
        <v>704</v>
      </c>
      <c r="C468" s="6">
        <v>8595580505455</v>
      </c>
      <c r="D468" s="14" t="s">
        <v>702</v>
      </c>
      <c r="E468" s="38">
        <v>972.79380000000003</v>
      </c>
      <c r="F468" s="39">
        <f>VLOOKUP(H468,Slevy!B:C,2,0)</f>
        <v>0.5</v>
      </c>
      <c r="G468" s="40">
        <f t="shared" si="2"/>
        <v>486.39690000000002</v>
      </c>
      <c r="H468" s="1" t="s">
        <v>557</v>
      </c>
      <c r="I468" s="1" t="s">
        <v>2387</v>
      </c>
      <c r="J468" s="11">
        <f>VLOOKUP(I468,'%Zdražení'!A:C,3,0)</f>
        <v>0.06</v>
      </c>
      <c r="K468" s="17"/>
      <c r="M468" s="7"/>
    </row>
    <row r="469" spans="2:13" ht="19.5" customHeight="1" x14ac:dyDescent="0.25">
      <c r="B469" s="5" t="s">
        <v>705</v>
      </c>
      <c r="C469" s="6">
        <v>8595580505479</v>
      </c>
      <c r="D469" s="14" t="s">
        <v>702</v>
      </c>
      <c r="E469" s="38">
        <v>1037.6446000000001</v>
      </c>
      <c r="F469" s="39">
        <f>VLOOKUP(H469,Slevy!B:C,2,0)</f>
        <v>0.5</v>
      </c>
      <c r="G469" s="40">
        <f t="shared" si="2"/>
        <v>518.82230000000004</v>
      </c>
      <c r="H469" s="1" t="s">
        <v>557</v>
      </c>
      <c r="I469" s="1" t="s">
        <v>2387</v>
      </c>
      <c r="J469" s="11">
        <f>VLOOKUP(I469,'%Zdražení'!A:C,3,0)</f>
        <v>0.06</v>
      </c>
      <c r="K469" s="17"/>
      <c r="M469" s="7"/>
    </row>
    <row r="470" spans="2:13" ht="19.5" customHeight="1" x14ac:dyDescent="0.25">
      <c r="B470" s="5" t="s">
        <v>706</v>
      </c>
      <c r="C470" s="6">
        <v>8595580505493</v>
      </c>
      <c r="D470" s="14" t="s">
        <v>702</v>
      </c>
      <c r="E470" s="38">
        <v>1102.4954</v>
      </c>
      <c r="F470" s="39">
        <f>VLOOKUP(H470,Slevy!B:C,2,0)</f>
        <v>0.5</v>
      </c>
      <c r="G470" s="40">
        <f t="shared" si="2"/>
        <v>551.24770000000001</v>
      </c>
      <c r="H470" s="1" t="s">
        <v>557</v>
      </c>
      <c r="I470" s="1" t="s">
        <v>2387</v>
      </c>
      <c r="J470" s="11">
        <f>VLOOKUP(I470,'%Zdražení'!A:C,3,0)</f>
        <v>0.06</v>
      </c>
      <c r="K470" s="17"/>
      <c r="M470" s="7"/>
    </row>
    <row r="471" spans="2:13" ht="19.5" customHeight="1" x14ac:dyDescent="0.25">
      <c r="B471" s="5" t="s">
        <v>707</v>
      </c>
      <c r="C471" s="6">
        <v>8595580505516</v>
      </c>
      <c r="D471" s="14" t="s">
        <v>702</v>
      </c>
      <c r="E471" s="38">
        <v>1167.3568</v>
      </c>
      <c r="F471" s="39">
        <f>VLOOKUP(H471,Slevy!B:C,2,0)</f>
        <v>0.5</v>
      </c>
      <c r="G471" s="40">
        <f t="shared" si="2"/>
        <v>583.67840000000001</v>
      </c>
      <c r="H471" s="1" t="s">
        <v>557</v>
      </c>
      <c r="I471" s="1" t="s">
        <v>2387</v>
      </c>
      <c r="J471" s="11">
        <f>VLOOKUP(I471,'%Zdražení'!A:C,3,0)</f>
        <v>0.06</v>
      </c>
      <c r="K471" s="17"/>
      <c r="M471" s="7"/>
    </row>
    <row r="472" spans="2:13" ht="19.5" customHeight="1" x14ac:dyDescent="0.25">
      <c r="B472" s="5" t="s">
        <v>708</v>
      </c>
      <c r="C472" s="6">
        <v>8595580505394</v>
      </c>
      <c r="D472" s="14" t="s">
        <v>702</v>
      </c>
      <c r="E472" s="38">
        <v>1232.2076000000002</v>
      </c>
      <c r="F472" s="39">
        <f>VLOOKUP(H472,Slevy!B:C,2,0)</f>
        <v>0.5</v>
      </c>
      <c r="G472" s="40">
        <f t="shared" si="2"/>
        <v>616.10380000000009</v>
      </c>
      <c r="H472" s="1" t="s">
        <v>557</v>
      </c>
      <c r="I472" s="1" t="s">
        <v>2387</v>
      </c>
      <c r="J472" s="11">
        <f>VLOOKUP(I472,'%Zdražení'!A:C,3,0)</f>
        <v>0.06</v>
      </c>
      <c r="K472" s="17"/>
      <c r="M472" s="7"/>
    </row>
    <row r="473" spans="2:13" ht="19.5" customHeight="1" x14ac:dyDescent="0.25">
      <c r="B473" s="5" t="s">
        <v>709</v>
      </c>
      <c r="C473" s="6">
        <v>8595580505417</v>
      </c>
      <c r="D473" s="14" t="s">
        <v>702</v>
      </c>
      <c r="E473" s="38">
        <v>1284.0946000000001</v>
      </c>
      <c r="F473" s="39">
        <f>VLOOKUP(H473,Slevy!B:C,2,0)</f>
        <v>0.5</v>
      </c>
      <c r="G473" s="40">
        <f t="shared" si="2"/>
        <v>642.04730000000006</v>
      </c>
      <c r="H473" s="1" t="s">
        <v>557</v>
      </c>
      <c r="I473" s="1" t="s">
        <v>2387</v>
      </c>
      <c r="J473" s="11">
        <f>VLOOKUP(I473,'%Zdražení'!A:C,3,0)</f>
        <v>0.06</v>
      </c>
      <c r="K473" s="17"/>
      <c r="M473" s="7"/>
    </row>
    <row r="474" spans="2:13" ht="19.5" customHeight="1" x14ac:dyDescent="0.25">
      <c r="B474" s="5" t="s">
        <v>710</v>
      </c>
      <c r="C474" s="6">
        <v>8595580511760</v>
      </c>
      <c r="D474" s="14" t="s">
        <v>711</v>
      </c>
      <c r="E474" s="38">
        <v>778.23079999999993</v>
      </c>
      <c r="F474" s="39">
        <f>VLOOKUP(H474,Slevy!B:C,2,0)</f>
        <v>0.5</v>
      </c>
      <c r="G474" s="40">
        <f t="shared" si="2"/>
        <v>389.11539999999997</v>
      </c>
      <c r="H474" s="1" t="s">
        <v>557</v>
      </c>
      <c r="I474" s="1" t="s">
        <v>2387</v>
      </c>
      <c r="J474" s="11">
        <f>VLOOKUP(I474,'%Zdražení'!A:C,3,0)</f>
        <v>0.06</v>
      </c>
      <c r="K474" s="17"/>
      <c r="M474" s="7"/>
    </row>
    <row r="475" spans="2:13" ht="19.5" customHeight="1" x14ac:dyDescent="0.25">
      <c r="B475" s="5" t="s">
        <v>712</v>
      </c>
      <c r="C475" s="6">
        <v>8595580505158</v>
      </c>
      <c r="D475" s="14" t="s">
        <v>711</v>
      </c>
      <c r="E475" s="38">
        <v>907.94299999999998</v>
      </c>
      <c r="F475" s="39">
        <f>VLOOKUP(H475,Slevy!B:C,2,0)</f>
        <v>0.5</v>
      </c>
      <c r="G475" s="40">
        <f>ABS((E475*F475)-E475)</f>
        <v>453.97149999999999</v>
      </c>
      <c r="H475" s="1" t="s">
        <v>557</v>
      </c>
      <c r="I475" s="1" t="s">
        <v>2387</v>
      </c>
      <c r="J475" s="11">
        <f>VLOOKUP(I475,'%Zdražení'!A:C,3,0)</f>
        <v>0.06</v>
      </c>
      <c r="K475" s="17"/>
      <c r="M475" s="7"/>
    </row>
    <row r="476" spans="2:13" ht="19.5" customHeight="1" x14ac:dyDescent="0.25">
      <c r="B476" s="5" t="s">
        <v>713</v>
      </c>
      <c r="C476" s="6">
        <v>8595580505172</v>
      </c>
      <c r="D476" s="14" t="s">
        <v>711</v>
      </c>
      <c r="E476" s="38">
        <v>972.79380000000003</v>
      </c>
      <c r="F476" s="39">
        <f>VLOOKUP(H476,Slevy!B:C,2,0)</f>
        <v>0.5</v>
      </c>
      <c r="G476" s="40">
        <f>ABS((E476*F476)-E476)</f>
        <v>486.39690000000002</v>
      </c>
      <c r="H476" s="1" t="s">
        <v>557</v>
      </c>
      <c r="I476" s="1" t="s">
        <v>2387</v>
      </c>
      <c r="J476" s="11">
        <f>VLOOKUP(I476,'%Zdražení'!A:C,3,0)</f>
        <v>0.06</v>
      </c>
      <c r="K476" s="17"/>
      <c r="M476" s="7"/>
    </row>
    <row r="477" spans="2:13" ht="19.5" customHeight="1" x14ac:dyDescent="0.25">
      <c r="B477" s="5" t="s">
        <v>714</v>
      </c>
      <c r="C477" s="6">
        <v>8595580505196</v>
      </c>
      <c r="D477" s="14" t="s">
        <v>711</v>
      </c>
      <c r="E477" s="38">
        <v>1037.6446000000001</v>
      </c>
      <c r="F477" s="39">
        <f>VLOOKUP(H477,Slevy!B:C,2,0)</f>
        <v>0.5</v>
      </c>
      <c r="G477" s="40">
        <f>ABS((E477*F477)-E477)</f>
        <v>518.82230000000004</v>
      </c>
      <c r="H477" s="1" t="s">
        <v>557</v>
      </c>
      <c r="I477" s="1" t="s">
        <v>2387</v>
      </c>
      <c r="J477" s="11">
        <f>VLOOKUP(I477,'%Zdražení'!A:C,3,0)</f>
        <v>0.06</v>
      </c>
      <c r="K477" s="17"/>
      <c r="M477" s="7"/>
    </row>
    <row r="478" spans="2:13" ht="19.5" customHeight="1" x14ac:dyDescent="0.25">
      <c r="B478" s="5" t="s">
        <v>715</v>
      </c>
      <c r="C478" s="6">
        <v>8595580505219</v>
      </c>
      <c r="D478" s="14" t="s">
        <v>711</v>
      </c>
      <c r="E478" s="38">
        <v>1102.4954</v>
      </c>
      <c r="F478" s="39">
        <f>VLOOKUP(H478,Slevy!B:C,2,0)</f>
        <v>0.5</v>
      </c>
      <c r="G478" s="40">
        <f>ABS((E478*F478)-E478)</f>
        <v>551.24770000000001</v>
      </c>
      <c r="H478" s="1" t="s">
        <v>557</v>
      </c>
      <c r="I478" s="1" t="s">
        <v>2387</v>
      </c>
      <c r="J478" s="11">
        <f>VLOOKUP(I478,'%Zdražení'!A:C,3,0)</f>
        <v>0.06</v>
      </c>
      <c r="K478" s="17"/>
      <c r="M478" s="7"/>
    </row>
    <row r="479" spans="2:13" ht="19.5" customHeight="1" x14ac:dyDescent="0.25">
      <c r="B479" s="5" t="s">
        <v>716</v>
      </c>
      <c r="C479" s="6">
        <v>8595580505233</v>
      </c>
      <c r="D479" s="14" t="s">
        <v>711</v>
      </c>
      <c r="E479" s="38">
        <v>1167.3568</v>
      </c>
      <c r="F479" s="39">
        <f>VLOOKUP(H479,Slevy!B:C,2,0)</f>
        <v>0.5</v>
      </c>
      <c r="G479" s="40">
        <f>ABS((E479*F479)-E479)</f>
        <v>583.67840000000001</v>
      </c>
      <c r="H479" s="1" t="s">
        <v>557</v>
      </c>
      <c r="I479" s="1" t="s">
        <v>2387</v>
      </c>
      <c r="J479" s="11">
        <f>VLOOKUP(I479,'%Zdražení'!A:C,3,0)</f>
        <v>0.06</v>
      </c>
      <c r="K479" s="17"/>
      <c r="M479" s="7"/>
    </row>
    <row r="480" spans="2:13" ht="19.5" customHeight="1" x14ac:dyDescent="0.25">
      <c r="B480" s="5" t="s">
        <v>717</v>
      </c>
      <c r="C480" s="6">
        <v>8595580505110</v>
      </c>
      <c r="D480" s="14" t="s">
        <v>711</v>
      </c>
      <c r="E480" s="38">
        <v>1232.2076000000002</v>
      </c>
      <c r="F480" s="39">
        <f>VLOOKUP(H480,Slevy!B:C,2,0)</f>
        <v>0.5</v>
      </c>
      <c r="G480" s="40">
        <f>ABS((E480*F480)-E480)</f>
        <v>616.10380000000009</v>
      </c>
      <c r="H480" s="1" t="s">
        <v>557</v>
      </c>
      <c r="I480" s="1" t="s">
        <v>2387</v>
      </c>
      <c r="J480" s="11">
        <f>VLOOKUP(I480,'%Zdražení'!A:C,3,0)</f>
        <v>0.06</v>
      </c>
      <c r="K480" s="17"/>
      <c r="M480" s="7"/>
    </row>
    <row r="481" spans="2:13" ht="19.5" customHeight="1" x14ac:dyDescent="0.25">
      <c r="B481" s="5" t="s">
        <v>718</v>
      </c>
      <c r="C481" s="6">
        <v>8595580505134</v>
      </c>
      <c r="D481" s="14" t="s">
        <v>711</v>
      </c>
      <c r="E481" s="38">
        <v>1284.0946000000001</v>
      </c>
      <c r="F481" s="39">
        <f>VLOOKUP(H481,Slevy!B:C,2,0)</f>
        <v>0.5</v>
      </c>
      <c r="G481" s="40">
        <f>ABS((E481*F481)-E481)</f>
        <v>642.04730000000006</v>
      </c>
      <c r="H481" s="1" t="s">
        <v>557</v>
      </c>
      <c r="I481" s="1" t="s">
        <v>2387</v>
      </c>
      <c r="J481" s="11">
        <f>VLOOKUP(I481,'%Zdražení'!A:C,3,0)</f>
        <v>0.06</v>
      </c>
      <c r="K481" s="17"/>
      <c r="M481" s="7"/>
    </row>
    <row r="482" spans="2:13" ht="19.5" customHeight="1" x14ac:dyDescent="0.25">
      <c r="B482" s="5" t="s">
        <v>719</v>
      </c>
      <c r="C482" s="6">
        <v>8595580527532</v>
      </c>
      <c r="D482" s="14" t="s">
        <v>720</v>
      </c>
      <c r="E482" s="38">
        <v>778.23079999999993</v>
      </c>
      <c r="F482" s="39">
        <f>VLOOKUP(H482,Slevy!B:C,2,0)</f>
        <v>0.5</v>
      </c>
      <c r="G482" s="40">
        <f>ABS((E482*F482)-E482)</f>
        <v>389.11539999999997</v>
      </c>
      <c r="H482" s="1" t="s">
        <v>557</v>
      </c>
      <c r="I482" s="1" t="s">
        <v>2387</v>
      </c>
      <c r="J482" s="11">
        <f>VLOOKUP(I482,'%Zdražení'!A:C,3,0)</f>
        <v>0.06</v>
      </c>
      <c r="K482" s="17"/>
      <c r="M482" s="7"/>
    </row>
    <row r="483" spans="2:13" ht="19.5" customHeight="1" x14ac:dyDescent="0.25">
      <c r="B483" s="5" t="s">
        <v>721</v>
      </c>
      <c r="C483" s="6">
        <v>8595580527549</v>
      </c>
      <c r="D483" s="14" t="s">
        <v>720</v>
      </c>
      <c r="E483" s="38">
        <v>907.94299999999998</v>
      </c>
      <c r="F483" s="39">
        <f>VLOOKUP(H483,Slevy!B:C,2,0)</f>
        <v>0.5</v>
      </c>
      <c r="G483" s="40">
        <f>ABS((E483*F483)-E483)</f>
        <v>453.97149999999999</v>
      </c>
      <c r="H483" s="1" t="s">
        <v>557</v>
      </c>
      <c r="I483" s="1" t="s">
        <v>2387</v>
      </c>
      <c r="J483" s="11">
        <f>VLOOKUP(I483,'%Zdražení'!A:C,3,0)</f>
        <v>0.06</v>
      </c>
      <c r="K483" s="17"/>
      <c r="M483" s="7"/>
    </row>
    <row r="484" spans="2:13" ht="19.5" customHeight="1" x14ac:dyDescent="0.25">
      <c r="B484" s="5" t="s">
        <v>722</v>
      </c>
      <c r="C484" s="6">
        <v>8595580527556</v>
      </c>
      <c r="D484" s="14" t="s">
        <v>720</v>
      </c>
      <c r="E484" s="38">
        <v>972.79380000000003</v>
      </c>
      <c r="F484" s="39">
        <f>VLOOKUP(H484,Slevy!B:C,2,0)</f>
        <v>0.5</v>
      </c>
      <c r="G484" s="40">
        <f>ABS((E484*F484)-E484)</f>
        <v>486.39690000000002</v>
      </c>
      <c r="H484" s="1" t="s">
        <v>557</v>
      </c>
      <c r="I484" s="1" t="s">
        <v>2387</v>
      </c>
      <c r="J484" s="11">
        <f>VLOOKUP(I484,'%Zdražení'!A:C,3,0)</f>
        <v>0.06</v>
      </c>
      <c r="K484" s="17"/>
      <c r="M484" s="7"/>
    </row>
    <row r="485" spans="2:13" ht="19.5" customHeight="1" x14ac:dyDescent="0.25">
      <c r="B485" s="5" t="s">
        <v>723</v>
      </c>
      <c r="C485" s="6">
        <v>8595580527563</v>
      </c>
      <c r="D485" s="14" t="s">
        <v>720</v>
      </c>
      <c r="E485" s="38">
        <v>1037.6446000000001</v>
      </c>
      <c r="F485" s="39">
        <f>VLOOKUP(H485,Slevy!B:C,2,0)</f>
        <v>0.5</v>
      </c>
      <c r="G485" s="40">
        <f>ABS((E485*F485)-E485)</f>
        <v>518.82230000000004</v>
      </c>
      <c r="H485" s="1" t="s">
        <v>557</v>
      </c>
      <c r="I485" s="1" t="s">
        <v>2387</v>
      </c>
      <c r="J485" s="11">
        <f>VLOOKUP(I485,'%Zdražení'!A:C,3,0)</f>
        <v>0.06</v>
      </c>
      <c r="K485" s="17"/>
      <c r="M485" s="7"/>
    </row>
    <row r="486" spans="2:13" ht="19.5" customHeight="1" x14ac:dyDescent="0.25">
      <c r="B486" s="5" t="s">
        <v>724</v>
      </c>
      <c r="C486" s="6">
        <v>8595580527570</v>
      </c>
      <c r="D486" s="14" t="s">
        <v>720</v>
      </c>
      <c r="E486" s="38">
        <v>1102.4954</v>
      </c>
      <c r="F486" s="39">
        <f>VLOOKUP(H486,Slevy!B:C,2,0)</f>
        <v>0.5</v>
      </c>
      <c r="G486" s="40">
        <f>ABS((E486*F486)-E486)</f>
        <v>551.24770000000001</v>
      </c>
      <c r="H486" s="1" t="s">
        <v>557</v>
      </c>
      <c r="I486" s="1" t="s">
        <v>2387</v>
      </c>
      <c r="J486" s="11">
        <f>VLOOKUP(I486,'%Zdražení'!A:C,3,0)</f>
        <v>0.06</v>
      </c>
      <c r="K486" s="17"/>
      <c r="M486" s="7"/>
    </row>
    <row r="487" spans="2:13" ht="19.5" customHeight="1" x14ac:dyDescent="0.25">
      <c r="B487" s="5" t="s">
        <v>725</v>
      </c>
      <c r="C487" s="6">
        <v>8595580527587</v>
      </c>
      <c r="D487" s="14" t="s">
        <v>720</v>
      </c>
      <c r="E487" s="38">
        <v>1167.3568</v>
      </c>
      <c r="F487" s="39">
        <f>VLOOKUP(H487,Slevy!B:C,2,0)</f>
        <v>0.5</v>
      </c>
      <c r="G487" s="40">
        <f>ABS((E487*F487)-E487)</f>
        <v>583.67840000000001</v>
      </c>
      <c r="H487" s="1" t="s">
        <v>557</v>
      </c>
      <c r="I487" s="1" t="s">
        <v>2387</v>
      </c>
      <c r="J487" s="11">
        <f>VLOOKUP(I487,'%Zdražení'!A:C,3,0)</f>
        <v>0.06</v>
      </c>
      <c r="K487" s="17"/>
      <c r="M487" s="7"/>
    </row>
    <row r="488" spans="2:13" ht="19.5" customHeight="1" x14ac:dyDescent="0.25">
      <c r="B488" s="5" t="s">
        <v>726</v>
      </c>
      <c r="C488" s="6">
        <v>8595580527594</v>
      </c>
      <c r="D488" s="14" t="s">
        <v>720</v>
      </c>
      <c r="E488" s="38">
        <v>1232.2076000000002</v>
      </c>
      <c r="F488" s="39">
        <f>VLOOKUP(H488,Slevy!B:C,2,0)</f>
        <v>0.5</v>
      </c>
      <c r="G488" s="40">
        <f>ABS((E488*F488)-E488)</f>
        <v>616.10380000000009</v>
      </c>
      <c r="H488" s="1" t="s">
        <v>557</v>
      </c>
      <c r="I488" s="1" t="s">
        <v>2387</v>
      </c>
      <c r="J488" s="11">
        <f>VLOOKUP(I488,'%Zdražení'!A:C,3,0)</f>
        <v>0.06</v>
      </c>
      <c r="K488" s="17"/>
      <c r="M488" s="7"/>
    </row>
    <row r="489" spans="2:13" ht="19.5" customHeight="1" x14ac:dyDescent="0.25">
      <c r="B489" s="5" t="s">
        <v>727</v>
      </c>
      <c r="C489" s="6">
        <v>8595580527600</v>
      </c>
      <c r="D489" s="14" t="s">
        <v>728</v>
      </c>
      <c r="E489" s="38">
        <v>1284.0946000000001</v>
      </c>
      <c r="F489" s="39">
        <f>VLOOKUP(H489,Slevy!B:C,2,0)</f>
        <v>0.5</v>
      </c>
      <c r="G489" s="40">
        <f>ABS((E489*F489)-E489)</f>
        <v>642.04730000000006</v>
      </c>
      <c r="H489" s="1" t="s">
        <v>557</v>
      </c>
      <c r="I489" s="1" t="s">
        <v>2387</v>
      </c>
      <c r="J489" s="11">
        <f>VLOOKUP(I489,'%Zdražení'!A:C,3,0)</f>
        <v>0.06</v>
      </c>
      <c r="K489" s="17"/>
      <c r="M489" s="7"/>
    </row>
    <row r="490" spans="2:13" ht="19.5" customHeight="1" x14ac:dyDescent="0.25">
      <c r="B490" s="5" t="s">
        <v>729</v>
      </c>
      <c r="C490" s="6">
        <v>8595580527617</v>
      </c>
      <c r="D490" s="14" t="s">
        <v>730</v>
      </c>
      <c r="E490" s="38">
        <v>778.23079999999993</v>
      </c>
      <c r="F490" s="39">
        <f>VLOOKUP(H490,Slevy!B:C,2,0)</f>
        <v>0.5</v>
      </c>
      <c r="G490" s="40">
        <f>ABS((E490*F490)-E490)</f>
        <v>389.11539999999997</v>
      </c>
      <c r="H490" s="1" t="s">
        <v>557</v>
      </c>
      <c r="I490" s="1" t="s">
        <v>2387</v>
      </c>
      <c r="J490" s="11">
        <f>VLOOKUP(I490,'%Zdražení'!A:C,3,0)</f>
        <v>0.06</v>
      </c>
      <c r="K490" s="17"/>
      <c r="M490" s="7"/>
    </row>
    <row r="491" spans="2:13" ht="19.5" customHeight="1" x14ac:dyDescent="0.25">
      <c r="B491" s="5" t="s">
        <v>731</v>
      </c>
      <c r="C491" s="6">
        <v>8595580527648</v>
      </c>
      <c r="D491" s="14" t="s">
        <v>730</v>
      </c>
      <c r="E491" s="38">
        <v>907.94299999999998</v>
      </c>
      <c r="F491" s="39">
        <f>VLOOKUP(H491,Slevy!B:C,2,0)</f>
        <v>0.5</v>
      </c>
      <c r="G491" s="40">
        <f>ABS((E491*F491)-E491)</f>
        <v>453.97149999999999</v>
      </c>
      <c r="H491" s="1" t="s">
        <v>557</v>
      </c>
      <c r="I491" s="1" t="s">
        <v>2387</v>
      </c>
      <c r="J491" s="11">
        <f>VLOOKUP(I491,'%Zdražení'!A:C,3,0)</f>
        <v>0.06</v>
      </c>
      <c r="K491" s="17"/>
      <c r="M491" s="7"/>
    </row>
    <row r="492" spans="2:13" ht="19.5" customHeight="1" x14ac:dyDescent="0.25">
      <c r="B492" s="5" t="s">
        <v>732</v>
      </c>
      <c r="C492" s="6">
        <v>8595580527655</v>
      </c>
      <c r="D492" s="14" t="s">
        <v>730</v>
      </c>
      <c r="E492" s="38">
        <v>972.79380000000003</v>
      </c>
      <c r="F492" s="39">
        <f>VLOOKUP(H492,Slevy!B:C,2,0)</f>
        <v>0.5</v>
      </c>
      <c r="G492" s="40">
        <f>ABS((E492*F492)-E492)</f>
        <v>486.39690000000002</v>
      </c>
      <c r="H492" s="1" t="s">
        <v>557</v>
      </c>
      <c r="I492" s="1" t="s">
        <v>2387</v>
      </c>
      <c r="J492" s="11">
        <f>VLOOKUP(I492,'%Zdražení'!A:C,3,0)</f>
        <v>0.06</v>
      </c>
      <c r="K492" s="17"/>
      <c r="M492" s="7"/>
    </row>
    <row r="493" spans="2:13" ht="19.5" customHeight="1" x14ac:dyDescent="0.25">
      <c r="B493" s="5" t="s">
        <v>733</v>
      </c>
      <c r="C493" s="6">
        <v>8595580527662</v>
      </c>
      <c r="D493" s="14" t="s">
        <v>730</v>
      </c>
      <c r="E493" s="38">
        <v>1037.6446000000001</v>
      </c>
      <c r="F493" s="39">
        <f>VLOOKUP(H493,Slevy!B:C,2,0)</f>
        <v>0.5</v>
      </c>
      <c r="G493" s="40">
        <f>ABS((E493*F493)-E493)</f>
        <v>518.82230000000004</v>
      </c>
      <c r="H493" s="1" t="s">
        <v>557</v>
      </c>
      <c r="I493" s="1" t="s">
        <v>2387</v>
      </c>
      <c r="J493" s="11">
        <f>VLOOKUP(I493,'%Zdražení'!A:C,3,0)</f>
        <v>0.06</v>
      </c>
      <c r="K493" s="17"/>
      <c r="M493" s="7"/>
    </row>
    <row r="494" spans="2:13" ht="19.5" customHeight="1" x14ac:dyDescent="0.25">
      <c r="B494" s="5" t="s">
        <v>734</v>
      </c>
      <c r="C494" s="6">
        <v>8595580527679</v>
      </c>
      <c r="D494" s="14" t="s">
        <v>730</v>
      </c>
      <c r="E494" s="38">
        <v>1102.4954</v>
      </c>
      <c r="F494" s="39">
        <f>VLOOKUP(H494,Slevy!B:C,2,0)</f>
        <v>0.5</v>
      </c>
      <c r="G494" s="40">
        <f>ABS((E494*F494)-E494)</f>
        <v>551.24770000000001</v>
      </c>
      <c r="H494" s="1" t="s">
        <v>557</v>
      </c>
      <c r="I494" s="1" t="s">
        <v>2387</v>
      </c>
      <c r="J494" s="11">
        <f>VLOOKUP(I494,'%Zdražení'!A:C,3,0)</f>
        <v>0.06</v>
      </c>
      <c r="K494" s="17"/>
      <c r="M494" s="7"/>
    </row>
    <row r="495" spans="2:13" ht="19.5" customHeight="1" x14ac:dyDescent="0.25">
      <c r="B495" s="5" t="s">
        <v>735</v>
      </c>
      <c r="C495" s="6">
        <v>8595580527686</v>
      </c>
      <c r="D495" s="14" t="s">
        <v>730</v>
      </c>
      <c r="E495" s="38">
        <v>1167.3568</v>
      </c>
      <c r="F495" s="39">
        <f>VLOOKUP(H495,Slevy!B:C,2,0)</f>
        <v>0.5</v>
      </c>
      <c r="G495" s="40">
        <f>ABS((E495*F495)-E495)</f>
        <v>583.67840000000001</v>
      </c>
      <c r="H495" s="1" t="s">
        <v>557</v>
      </c>
      <c r="I495" s="1" t="s">
        <v>2387</v>
      </c>
      <c r="J495" s="11">
        <f>VLOOKUP(I495,'%Zdražení'!A:C,3,0)</f>
        <v>0.06</v>
      </c>
      <c r="K495" s="17"/>
      <c r="M495" s="7"/>
    </row>
    <row r="496" spans="2:13" ht="19.5" customHeight="1" x14ac:dyDescent="0.25">
      <c r="B496" s="5" t="s">
        <v>736</v>
      </c>
      <c r="C496" s="6">
        <v>8595580527631</v>
      </c>
      <c r="D496" s="14" t="s">
        <v>730</v>
      </c>
      <c r="E496" s="38">
        <v>1232.2076000000002</v>
      </c>
      <c r="F496" s="39">
        <f>VLOOKUP(H496,Slevy!B:C,2,0)</f>
        <v>0.5</v>
      </c>
      <c r="G496" s="40">
        <f>ABS((E496*F496)-E496)</f>
        <v>616.10380000000009</v>
      </c>
      <c r="H496" s="1" t="s">
        <v>557</v>
      </c>
      <c r="I496" s="1" t="s">
        <v>2387</v>
      </c>
      <c r="J496" s="11">
        <f>VLOOKUP(I496,'%Zdražení'!A:C,3,0)</f>
        <v>0.06</v>
      </c>
      <c r="K496" s="17"/>
      <c r="M496" s="7"/>
    </row>
    <row r="497" spans="2:13" ht="19.5" customHeight="1" x14ac:dyDescent="0.25">
      <c r="B497" s="5" t="s">
        <v>737</v>
      </c>
      <c r="C497" s="6">
        <v>8595580527624</v>
      </c>
      <c r="D497" s="14" t="s">
        <v>730</v>
      </c>
      <c r="E497" s="38">
        <v>1284.0946000000001</v>
      </c>
      <c r="F497" s="39">
        <f>VLOOKUP(H497,Slevy!B:C,2,0)</f>
        <v>0.5</v>
      </c>
      <c r="G497" s="40">
        <f>ABS((E497*F497)-E497)</f>
        <v>642.04730000000006</v>
      </c>
      <c r="H497" s="1" t="s">
        <v>557</v>
      </c>
      <c r="I497" s="1" t="s">
        <v>2387</v>
      </c>
      <c r="J497" s="11">
        <f>VLOOKUP(I497,'%Zdražení'!A:C,3,0)</f>
        <v>0.06</v>
      </c>
      <c r="K497" s="17"/>
      <c r="M497" s="7"/>
    </row>
    <row r="498" spans="2:13" ht="19.5" customHeight="1" x14ac:dyDescent="0.25">
      <c r="B498" s="5" t="s">
        <v>738</v>
      </c>
      <c r="C498" s="6">
        <v>8595580553012</v>
      </c>
      <c r="D498" s="14" t="s">
        <v>739</v>
      </c>
      <c r="E498" s="38">
        <v>726.3438000000001</v>
      </c>
      <c r="F498" s="39">
        <f>VLOOKUP(H498,Slevy!B:C,2,0)</f>
        <v>0.5</v>
      </c>
      <c r="G498" s="40">
        <f>ABS((E498*F498)-E498)</f>
        <v>363.17190000000005</v>
      </c>
      <c r="H498" s="1" t="s">
        <v>557</v>
      </c>
      <c r="I498" s="1" t="s">
        <v>2387</v>
      </c>
      <c r="J498" s="11">
        <f>VLOOKUP(I498,'%Zdražení'!A:C,3,0)</f>
        <v>0.06</v>
      </c>
      <c r="K498" s="17"/>
      <c r="M498" s="7"/>
    </row>
    <row r="499" spans="2:13" ht="19.5" customHeight="1" x14ac:dyDescent="0.25">
      <c r="B499" s="5" t="s">
        <v>740</v>
      </c>
      <c r="C499" s="6">
        <v>8595580553029</v>
      </c>
      <c r="D499" s="14" t="s">
        <v>739</v>
      </c>
      <c r="E499" s="38">
        <v>784.71799999999996</v>
      </c>
      <c r="F499" s="39">
        <f>VLOOKUP(H499,Slevy!B:C,2,0)</f>
        <v>0.5</v>
      </c>
      <c r="G499" s="40">
        <f>ABS((E499*F499)-E499)</f>
        <v>392.35899999999998</v>
      </c>
      <c r="H499" s="1" t="s">
        <v>557</v>
      </c>
      <c r="I499" s="1" t="s">
        <v>2387</v>
      </c>
      <c r="J499" s="11">
        <f>VLOOKUP(I499,'%Zdražení'!A:C,3,0)</f>
        <v>0.06</v>
      </c>
      <c r="K499" s="17"/>
      <c r="M499" s="7"/>
    </row>
    <row r="500" spans="2:13" ht="19.5" customHeight="1" x14ac:dyDescent="0.25">
      <c r="B500" s="5" t="s">
        <v>741</v>
      </c>
      <c r="C500" s="6">
        <v>8595580553036</v>
      </c>
      <c r="D500" s="14" t="s">
        <v>739</v>
      </c>
      <c r="E500" s="38">
        <v>843.09220000000005</v>
      </c>
      <c r="F500" s="39">
        <f>VLOOKUP(H500,Slevy!B:C,2,0)</f>
        <v>0.5</v>
      </c>
      <c r="G500" s="40">
        <f>ABS((E500*F500)-E500)</f>
        <v>421.54610000000002</v>
      </c>
      <c r="H500" s="1" t="s">
        <v>557</v>
      </c>
      <c r="I500" s="1" t="s">
        <v>2387</v>
      </c>
      <c r="J500" s="11">
        <f>VLOOKUP(I500,'%Zdražení'!A:C,3,0)</f>
        <v>0.06</v>
      </c>
      <c r="K500" s="17"/>
      <c r="M500" s="7"/>
    </row>
    <row r="501" spans="2:13" ht="19.5" customHeight="1" x14ac:dyDescent="0.25">
      <c r="B501" s="5" t="s">
        <v>742</v>
      </c>
      <c r="C501" s="6">
        <v>8595580553043</v>
      </c>
      <c r="D501" s="14" t="s">
        <v>739</v>
      </c>
      <c r="E501" s="38">
        <v>901.45579999999995</v>
      </c>
      <c r="F501" s="39">
        <f>VLOOKUP(H501,Slevy!B:C,2,0)</f>
        <v>0.5</v>
      </c>
      <c r="G501" s="40">
        <f>ABS((E501*F501)-E501)</f>
        <v>450.72789999999998</v>
      </c>
      <c r="H501" s="1" t="s">
        <v>557</v>
      </c>
      <c r="I501" s="1" t="s">
        <v>2387</v>
      </c>
      <c r="J501" s="11">
        <f>VLOOKUP(I501,'%Zdražení'!A:C,3,0)</f>
        <v>0.06</v>
      </c>
      <c r="K501" s="17"/>
      <c r="M501" s="7"/>
    </row>
    <row r="502" spans="2:13" ht="19.5" customHeight="1" x14ac:dyDescent="0.25">
      <c r="B502" s="5" t="s">
        <v>743</v>
      </c>
      <c r="C502" s="6">
        <v>8595580553050</v>
      </c>
      <c r="D502" s="14" t="s">
        <v>739</v>
      </c>
      <c r="E502" s="38">
        <v>959.83</v>
      </c>
      <c r="F502" s="39">
        <f>VLOOKUP(H502,Slevy!B:C,2,0)</f>
        <v>0.5</v>
      </c>
      <c r="G502" s="40">
        <f>ABS((E502*F502)-E502)</f>
        <v>479.91500000000002</v>
      </c>
      <c r="H502" s="1" t="s">
        <v>557</v>
      </c>
      <c r="I502" s="1" t="s">
        <v>2387</v>
      </c>
      <c r="J502" s="11">
        <f>VLOOKUP(I502,'%Zdražení'!A:C,3,0)</f>
        <v>0.06</v>
      </c>
      <c r="K502" s="17"/>
      <c r="M502" s="7"/>
    </row>
    <row r="503" spans="2:13" ht="19.5" customHeight="1" x14ac:dyDescent="0.25">
      <c r="B503" s="5" t="s">
        <v>744</v>
      </c>
      <c r="C503" s="6">
        <v>8595580553067</v>
      </c>
      <c r="D503" s="14" t="s">
        <v>739</v>
      </c>
      <c r="E503" s="38">
        <v>1018.183</v>
      </c>
      <c r="F503" s="39">
        <f>VLOOKUP(H503,Slevy!B:C,2,0)</f>
        <v>0.5</v>
      </c>
      <c r="G503" s="40">
        <f>ABS((E503*F503)-E503)</f>
        <v>509.0915</v>
      </c>
      <c r="H503" s="1" t="s">
        <v>557</v>
      </c>
      <c r="I503" s="1" t="s">
        <v>2387</v>
      </c>
      <c r="J503" s="11">
        <f>VLOOKUP(I503,'%Zdražení'!A:C,3,0)</f>
        <v>0.06</v>
      </c>
      <c r="K503" s="17"/>
      <c r="M503" s="7"/>
    </row>
    <row r="504" spans="2:13" ht="19.5" customHeight="1" x14ac:dyDescent="0.25">
      <c r="B504" s="5" t="s">
        <v>745</v>
      </c>
      <c r="C504" s="6">
        <v>8595580553074</v>
      </c>
      <c r="D504" s="14" t="s">
        <v>739</v>
      </c>
      <c r="E504" s="38">
        <v>1076.5572</v>
      </c>
      <c r="F504" s="39">
        <f>VLOOKUP(H504,Slevy!B:C,2,0)</f>
        <v>0.5</v>
      </c>
      <c r="G504" s="40">
        <f>ABS((E504*F504)-E504)</f>
        <v>538.27859999999998</v>
      </c>
      <c r="H504" s="1" t="s">
        <v>557</v>
      </c>
      <c r="I504" s="1" t="s">
        <v>2387</v>
      </c>
      <c r="J504" s="11">
        <f>VLOOKUP(I504,'%Zdražení'!A:C,3,0)</f>
        <v>0.06</v>
      </c>
      <c r="K504" s="17"/>
      <c r="M504" s="7"/>
    </row>
    <row r="505" spans="2:13" ht="19.5" customHeight="1" x14ac:dyDescent="0.25">
      <c r="B505" s="5" t="s">
        <v>746</v>
      </c>
      <c r="C505" s="6">
        <v>8595580553081</v>
      </c>
      <c r="D505" s="14" t="s">
        <v>739</v>
      </c>
      <c r="E505" s="38">
        <v>1134.9314000000002</v>
      </c>
      <c r="F505" s="39">
        <f>VLOOKUP(H505,Slevy!B:C,2,0)</f>
        <v>0.5</v>
      </c>
      <c r="G505" s="40">
        <f>ABS((E505*F505)-E505)</f>
        <v>567.46570000000008</v>
      </c>
      <c r="H505" s="1" t="s">
        <v>557</v>
      </c>
      <c r="I505" s="1" t="s">
        <v>2387</v>
      </c>
      <c r="J505" s="11">
        <f>VLOOKUP(I505,'%Zdražení'!A:C,3,0)</f>
        <v>0.06</v>
      </c>
      <c r="K505" s="17"/>
      <c r="M505" s="7"/>
    </row>
    <row r="506" spans="2:13" ht="19.5" customHeight="1" x14ac:dyDescent="0.25">
      <c r="B506" s="5" t="s">
        <v>747</v>
      </c>
      <c r="C506" s="6">
        <v>8595580553098</v>
      </c>
      <c r="D506" s="14" t="s">
        <v>748</v>
      </c>
      <c r="E506" s="38">
        <v>726.3438000000001</v>
      </c>
      <c r="F506" s="39">
        <f>VLOOKUP(H506,Slevy!B:C,2,0)</f>
        <v>0.5</v>
      </c>
      <c r="G506" s="40">
        <f>ABS((E506*F506)-E506)</f>
        <v>363.17190000000005</v>
      </c>
      <c r="H506" s="1" t="s">
        <v>557</v>
      </c>
      <c r="I506" s="1" t="s">
        <v>2387</v>
      </c>
      <c r="J506" s="11">
        <f>VLOOKUP(I506,'%Zdražení'!A:C,3,0)</f>
        <v>0.06</v>
      </c>
      <c r="K506" s="17"/>
      <c r="M506" s="7"/>
    </row>
    <row r="507" spans="2:13" ht="19.5" customHeight="1" x14ac:dyDescent="0.25">
      <c r="B507" s="5" t="s">
        <v>749</v>
      </c>
      <c r="C507" s="6">
        <v>8595580553104</v>
      </c>
      <c r="D507" s="14" t="s">
        <v>748</v>
      </c>
      <c r="E507" s="38">
        <v>784.71799999999996</v>
      </c>
      <c r="F507" s="39">
        <f>VLOOKUP(H507,Slevy!B:C,2,0)</f>
        <v>0.5</v>
      </c>
      <c r="G507" s="40">
        <f>ABS((E507*F507)-E507)</f>
        <v>392.35899999999998</v>
      </c>
      <c r="H507" s="1" t="s">
        <v>557</v>
      </c>
      <c r="I507" s="1" t="s">
        <v>2387</v>
      </c>
      <c r="J507" s="11">
        <f>VLOOKUP(I507,'%Zdražení'!A:C,3,0)</f>
        <v>0.06</v>
      </c>
      <c r="K507" s="17"/>
      <c r="M507" s="7"/>
    </row>
    <row r="508" spans="2:13" ht="19.5" customHeight="1" x14ac:dyDescent="0.25">
      <c r="B508" s="5" t="s">
        <v>750</v>
      </c>
      <c r="C508" s="6">
        <v>8595580553111</v>
      </c>
      <c r="D508" s="14" t="s">
        <v>748</v>
      </c>
      <c r="E508" s="38">
        <v>843.09220000000005</v>
      </c>
      <c r="F508" s="39">
        <f>VLOOKUP(H508,Slevy!B:C,2,0)</f>
        <v>0.5</v>
      </c>
      <c r="G508" s="40">
        <f>ABS((E508*F508)-E508)</f>
        <v>421.54610000000002</v>
      </c>
      <c r="H508" s="1" t="s">
        <v>557</v>
      </c>
      <c r="I508" s="1" t="s">
        <v>2387</v>
      </c>
      <c r="J508" s="11">
        <f>VLOOKUP(I508,'%Zdražení'!A:C,3,0)</f>
        <v>0.06</v>
      </c>
      <c r="K508" s="17"/>
      <c r="M508" s="7"/>
    </row>
    <row r="509" spans="2:13" ht="19.5" customHeight="1" x14ac:dyDescent="0.25">
      <c r="B509" s="5" t="s">
        <v>751</v>
      </c>
      <c r="C509" s="6">
        <v>8595580553128</v>
      </c>
      <c r="D509" s="14" t="s">
        <v>748</v>
      </c>
      <c r="E509" s="38">
        <v>901.45579999999995</v>
      </c>
      <c r="F509" s="39">
        <f>VLOOKUP(H509,Slevy!B:C,2,0)</f>
        <v>0.5</v>
      </c>
      <c r="G509" s="40">
        <f>ABS((E509*F509)-E509)</f>
        <v>450.72789999999998</v>
      </c>
      <c r="H509" s="1" t="s">
        <v>557</v>
      </c>
      <c r="I509" s="1" t="s">
        <v>2387</v>
      </c>
      <c r="J509" s="11">
        <f>VLOOKUP(I509,'%Zdražení'!A:C,3,0)</f>
        <v>0.06</v>
      </c>
      <c r="K509" s="17"/>
      <c r="M509" s="7"/>
    </row>
    <row r="510" spans="2:13" ht="19.5" customHeight="1" x14ac:dyDescent="0.25">
      <c r="B510" s="5" t="s">
        <v>752</v>
      </c>
      <c r="C510" s="6">
        <v>8595580553135</v>
      </c>
      <c r="D510" s="14" t="s">
        <v>748</v>
      </c>
      <c r="E510" s="38">
        <v>959.83</v>
      </c>
      <c r="F510" s="39">
        <f>VLOOKUP(H510,Slevy!B:C,2,0)</f>
        <v>0.5</v>
      </c>
      <c r="G510" s="40">
        <f>ABS((E510*F510)-E510)</f>
        <v>479.91500000000002</v>
      </c>
      <c r="H510" s="1" t="s">
        <v>557</v>
      </c>
      <c r="I510" s="1" t="s">
        <v>2387</v>
      </c>
      <c r="J510" s="11">
        <f>VLOOKUP(I510,'%Zdražení'!A:C,3,0)</f>
        <v>0.06</v>
      </c>
      <c r="K510" s="17"/>
      <c r="M510" s="7"/>
    </row>
    <row r="511" spans="2:13" ht="19.5" customHeight="1" x14ac:dyDescent="0.25">
      <c r="B511" s="5" t="s">
        <v>753</v>
      </c>
      <c r="C511" s="6">
        <v>8595580553142</v>
      </c>
      <c r="D511" s="14" t="s">
        <v>748</v>
      </c>
      <c r="E511" s="38">
        <v>1018.183</v>
      </c>
      <c r="F511" s="39">
        <f>VLOOKUP(H511,Slevy!B:C,2,0)</f>
        <v>0.5</v>
      </c>
      <c r="G511" s="40">
        <f>ABS((E511*F511)-E511)</f>
        <v>509.0915</v>
      </c>
      <c r="H511" s="1" t="s">
        <v>557</v>
      </c>
      <c r="I511" s="1" t="s">
        <v>2387</v>
      </c>
      <c r="J511" s="11">
        <f>VLOOKUP(I511,'%Zdražení'!A:C,3,0)</f>
        <v>0.06</v>
      </c>
      <c r="K511" s="17"/>
      <c r="M511" s="7"/>
    </row>
    <row r="512" spans="2:13" ht="19.5" customHeight="1" x14ac:dyDescent="0.25">
      <c r="B512" s="5" t="s">
        <v>754</v>
      </c>
      <c r="C512" s="6">
        <v>8595580553159</v>
      </c>
      <c r="D512" s="14" t="s">
        <v>748</v>
      </c>
      <c r="E512" s="38">
        <v>1076.5572</v>
      </c>
      <c r="F512" s="39">
        <f>VLOOKUP(H512,Slevy!B:C,2,0)</f>
        <v>0.5</v>
      </c>
      <c r="G512" s="40">
        <f>ABS((E512*F512)-E512)</f>
        <v>538.27859999999998</v>
      </c>
      <c r="H512" s="1" t="s">
        <v>557</v>
      </c>
      <c r="I512" s="1" t="s">
        <v>2387</v>
      </c>
      <c r="J512" s="11">
        <f>VLOOKUP(I512,'%Zdražení'!A:C,3,0)</f>
        <v>0.06</v>
      </c>
      <c r="K512" s="17"/>
      <c r="M512" s="7"/>
    </row>
    <row r="513" spans="2:13" ht="19.5" customHeight="1" x14ac:dyDescent="0.25">
      <c r="B513" s="5" t="s">
        <v>755</v>
      </c>
      <c r="C513" s="6">
        <v>8595580553166</v>
      </c>
      <c r="D513" s="14" t="s">
        <v>748</v>
      </c>
      <c r="E513" s="38">
        <v>1134.9314000000002</v>
      </c>
      <c r="F513" s="39">
        <f>VLOOKUP(H513,Slevy!B:C,2,0)</f>
        <v>0.5</v>
      </c>
      <c r="G513" s="40">
        <f>ABS((E513*F513)-E513)</f>
        <v>567.46570000000008</v>
      </c>
      <c r="H513" s="1" t="s">
        <v>557</v>
      </c>
      <c r="I513" s="1" t="s">
        <v>2387</v>
      </c>
      <c r="J513" s="11">
        <f>VLOOKUP(I513,'%Zdražení'!A:C,3,0)</f>
        <v>0.06</v>
      </c>
      <c r="K513" s="17"/>
      <c r="M513" s="7"/>
    </row>
    <row r="514" spans="2:13" ht="19.5" customHeight="1" x14ac:dyDescent="0.25">
      <c r="B514" s="5" t="s">
        <v>756</v>
      </c>
      <c r="C514" s="6">
        <v>8595580553173</v>
      </c>
      <c r="D514" s="14" t="s">
        <v>757</v>
      </c>
      <c r="E514" s="38">
        <v>726.3438000000001</v>
      </c>
      <c r="F514" s="39">
        <f>VLOOKUP(H514,Slevy!B:C,2,0)</f>
        <v>0.5</v>
      </c>
      <c r="G514" s="40">
        <f>ABS((E514*F514)-E514)</f>
        <v>363.17190000000005</v>
      </c>
      <c r="H514" s="1" t="s">
        <v>557</v>
      </c>
      <c r="I514" s="1" t="s">
        <v>2387</v>
      </c>
      <c r="J514" s="11">
        <f>VLOOKUP(I514,'%Zdražení'!A:C,3,0)</f>
        <v>0.06</v>
      </c>
      <c r="K514" s="17"/>
      <c r="M514" s="7"/>
    </row>
    <row r="515" spans="2:13" ht="19.5" customHeight="1" x14ac:dyDescent="0.25">
      <c r="B515" s="5" t="s">
        <v>758</v>
      </c>
      <c r="C515" s="6">
        <v>8595580553180</v>
      </c>
      <c r="D515" s="14" t="s">
        <v>757</v>
      </c>
      <c r="E515" s="38">
        <v>784.71799999999996</v>
      </c>
      <c r="F515" s="39">
        <f>VLOOKUP(H515,Slevy!B:C,2,0)</f>
        <v>0.5</v>
      </c>
      <c r="G515" s="40">
        <f>ABS((E515*F515)-E515)</f>
        <v>392.35899999999998</v>
      </c>
      <c r="H515" s="1" t="s">
        <v>557</v>
      </c>
      <c r="I515" s="1" t="s">
        <v>2387</v>
      </c>
      <c r="J515" s="11">
        <f>VLOOKUP(I515,'%Zdražení'!A:C,3,0)</f>
        <v>0.06</v>
      </c>
      <c r="K515" s="17"/>
      <c r="M515" s="7"/>
    </row>
    <row r="516" spans="2:13" ht="19.5" customHeight="1" x14ac:dyDescent="0.25">
      <c r="B516" s="5" t="s">
        <v>759</v>
      </c>
      <c r="C516" s="6">
        <v>8595580553197</v>
      </c>
      <c r="D516" s="14" t="s">
        <v>757</v>
      </c>
      <c r="E516" s="38">
        <v>843.09220000000005</v>
      </c>
      <c r="F516" s="39">
        <f>VLOOKUP(H516,Slevy!B:C,2,0)</f>
        <v>0.5</v>
      </c>
      <c r="G516" s="40">
        <f>ABS((E516*F516)-E516)</f>
        <v>421.54610000000002</v>
      </c>
      <c r="H516" s="1" t="s">
        <v>557</v>
      </c>
      <c r="I516" s="1" t="s">
        <v>2387</v>
      </c>
      <c r="J516" s="11">
        <f>VLOOKUP(I516,'%Zdražení'!A:C,3,0)</f>
        <v>0.06</v>
      </c>
      <c r="K516" s="17"/>
      <c r="M516" s="7"/>
    </row>
    <row r="517" spans="2:13" ht="19.5" customHeight="1" x14ac:dyDescent="0.25">
      <c r="B517" s="5" t="s">
        <v>760</v>
      </c>
      <c r="C517" s="6">
        <v>8595580553203</v>
      </c>
      <c r="D517" s="14" t="s">
        <v>757</v>
      </c>
      <c r="E517" s="38">
        <v>901.45579999999995</v>
      </c>
      <c r="F517" s="39">
        <f>VLOOKUP(H517,Slevy!B:C,2,0)</f>
        <v>0.5</v>
      </c>
      <c r="G517" s="40">
        <f>ABS((E517*F517)-E517)</f>
        <v>450.72789999999998</v>
      </c>
      <c r="H517" s="1" t="s">
        <v>557</v>
      </c>
      <c r="I517" s="1" t="s">
        <v>2387</v>
      </c>
      <c r="J517" s="11">
        <f>VLOOKUP(I517,'%Zdražení'!A:C,3,0)</f>
        <v>0.06</v>
      </c>
      <c r="K517" s="17"/>
      <c r="M517" s="7"/>
    </row>
    <row r="518" spans="2:13" ht="19.5" customHeight="1" x14ac:dyDescent="0.25">
      <c r="B518" s="5" t="s">
        <v>761</v>
      </c>
      <c r="C518" s="6">
        <v>8595580553210</v>
      </c>
      <c r="D518" s="14" t="s">
        <v>757</v>
      </c>
      <c r="E518" s="38">
        <v>959.83</v>
      </c>
      <c r="F518" s="39">
        <f>VLOOKUP(H518,Slevy!B:C,2,0)</f>
        <v>0.5</v>
      </c>
      <c r="G518" s="40">
        <f>ABS((E518*F518)-E518)</f>
        <v>479.91500000000002</v>
      </c>
      <c r="H518" s="1" t="s">
        <v>557</v>
      </c>
      <c r="I518" s="1" t="s">
        <v>2387</v>
      </c>
      <c r="J518" s="11">
        <f>VLOOKUP(I518,'%Zdražení'!A:C,3,0)</f>
        <v>0.06</v>
      </c>
      <c r="K518" s="17"/>
      <c r="M518" s="7"/>
    </row>
    <row r="519" spans="2:13" ht="19.5" customHeight="1" x14ac:dyDescent="0.25">
      <c r="B519" s="5" t="s">
        <v>762</v>
      </c>
      <c r="C519" s="6">
        <v>8595580553227</v>
      </c>
      <c r="D519" s="14" t="s">
        <v>757</v>
      </c>
      <c r="E519" s="38">
        <v>1018.183</v>
      </c>
      <c r="F519" s="39">
        <f>VLOOKUP(H519,Slevy!B:C,2,0)</f>
        <v>0.5</v>
      </c>
      <c r="G519" s="40">
        <f>ABS((E519*F519)-E519)</f>
        <v>509.0915</v>
      </c>
      <c r="H519" s="1" t="s">
        <v>557</v>
      </c>
      <c r="I519" s="1" t="s">
        <v>2387</v>
      </c>
      <c r="J519" s="11">
        <f>VLOOKUP(I519,'%Zdražení'!A:C,3,0)</f>
        <v>0.06</v>
      </c>
      <c r="K519" s="17"/>
      <c r="M519" s="7"/>
    </row>
    <row r="520" spans="2:13" ht="19.5" customHeight="1" x14ac:dyDescent="0.25">
      <c r="B520" s="5" t="s">
        <v>763</v>
      </c>
      <c r="C520" s="6">
        <v>8595580553234</v>
      </c>
      <c r="D520" s="14" t="s">
        <v>757</v>
      </c>
      <c r="E520" s="38">
        <v>1076.5572</v>
      </c>
      <c r="F520" s="39">
        <f>VLOOKUP(H520,Slevy!B:C,2,0)</f>
        <v>0.5</v>
      </c>
      <c r="G520" s="40">
        <f>ABS((E520*F520)-E520)</f>
        <v>538.27859999999998</v>
      </c>
      <c r="H520" s="1" t="s">
        <v>557</v>
      </c>
      <c r="I520" s="1" t="s">
        <v>2387</v>
      </c>
      <c r="J520" s="11">
        <f>VLOOKUP(I520,'%Zdražení'!A:C,3,0)</f>
        <v>0.06</v>
      </c>
      <c r="K520" s="17"/>
      <c r="M520" s="7"/>
    </row>
    <row r="521" spans="2:13" ht="19.5" customHeight="1" x14ac:dyDescent="0.25">
      <c r="B521" s="5" t="s">
        <v>764</v>
      </c>
      <c r="C521" s="6">
        <v>8595580553241</v>
      </c>
      <c r="D521" s="14" t="s">
        <v>757</v>
      </c>
      <c r="E521" s="38">
        <v>1134.9314000000002</v>
      </c>
      <c r="F521" s="39">
        <f>VLOOKUP(H521,Slevy!B:C,2,0)</f>
        <v>0.5</v>
      </c>
      <c r="G521" s="40">
        <f>ABS((E521*F521)-E521)</f>
        <v>567.46570000000008</v>
      </c>
      <c r="H521" s="1" t="s">
        <v>557</v>
      </c>
      <c r="I521" s="1" t="s">
        <v>2387</v>
      </c>
      <c r="J521" s="11">
        <f>VLOOKUP(I521,'%Zdražení'!A:C,3,0)</f>
        <v>0.06</v>
      </c>
      <c r="K521" s="17"/>
      <c r="M521" s="7"/>
    </row>
    <row r="522" spans="2:13" ht="19.5" customHeight="1" x14ac:dyDescent="0.25">
      <c r="B522" s="5" t="s">
        <v>765</v>
      </c>
      <c r="C522" s="6">
        <v>8595580553258</v>
      </c>
      <c r="D522" s="14" t="s">
        <v>766</v>
      </c>
      <c r="E522" s="38">
        <v>726.3438000000001</v>
      </c>
      <c r="F522" s="39">
        <f>VLOOKUP(H522,Slevy!B:C,2,0)</f>
        <v>0.5</v>
      </c>
      <c r="G522" s="40">
        <f>ABS((E522*F522)-E522)</f>
        <v>363.17190000000005</v>
      </c>
      <c r="H522" s="1" t="s">
        <v>557</v>
      </c>
      <c r="I522" s="1" t="s">
        <v>2387</v>
      </c>
      <c r="J522" s="11">
        <f>VLOOKUP(I522,'%Zdražení'!A:C,3,0)</f>
        <v>0.06</v>
      </c>
      <c r="K522" s="17"/>
      <c r="M522" s="7"/>
    </row>
    <row r="523" spans="2:13" ht="19.5" customHeight="1" x14ac:dyDescent="0.25">
      <c r="B523" s="5" t="s">
        <v>767</v>
      </c>
      <c r="C523" s="6">
        <v>8595580553265</v>
      </c>
      <c r="D523" s="14" t="s">
        <v>766</v>
      </c>
      <c r="E523" s="38">
        <v>784.71799999999996</v>
      </c>
      <c r="F523" s="39">
        <f>VLOOKUP(H523,Slevy!B:C,2,0)</f>
        <v>0.5</v>
      </c>
      <c r="G523" s="40">
        <f>ABS((E523*F523)-E523)</f>
        <v>392.35899999999998</v>
      </c>
      <c r="H523" s="1" t="s">
        <v>557</v>
      </c>
      <c r="I523" s="1" t="s">
        <v>2387</v>
      </c>
      <c r="J523" s="11">
        <f>VLOOKUP(I523,'%Zdražení'!A:C,3,0)</f>
        <v>0.06</v>
      </c>
      <c r="K523" s="17"/>
      <c r="M523" s="7"/>
    </row>
    <row r="524" spans="2:13" ht="19.5" customHeight="1" x14ac:dyDescent="0.25">
      <c r="B524" s="5" t="s">
        <v>768</v>
      </c>
      <c r="C524" s="6">
        <v>8595580553272</v>
      </c>
      <c r="D524" s="14" t="s">
        <v>766</v>
      </c>
      <c r="E524" s="38">
        <v>843.09220000000005</v>
      </c>
      <c r="F524" s="39">
        <f>VLOOKUP(H524,Slevy!B:C,2,0)</f>
        <v>0.5</v>
      </c>
      <c r="G524" s="40">
        <f>ABS((E524*F524)-E524)</f>
        <v>421.54610000000002</v>
      </c>
      <c r="H524" s="1" t="s">
        <v>557</v>
      </c>
      <c r="I524" s="1" t="s">
        <v>2387</v>
      </c>
      <c r="J524" s="11">
        <f>VLOOKUP(I524,'%Zdražení'!A:C,3,0)</f>
        <v>0.06</v>
      </c>
      <c r="K524" s="17"/>
      <c r="M524" s="7"/>
    </row>
    <row r="525" spans="2:13" ht="19.5" customHeight="1" x14ac:dyDescent="0.25">
      <c r="B525" s="5" t="s">
        <v>769</v>
      </c>
      <c r="C525" s="6">
        <v>8595580553289</v>
      </c>
      <c r="D525" s="14" t="s">
        <v>766</v>
      </c>
      <c r="E525" s="38">
        <v>901.45579999999995</v>
      </c>
      <c r="F525" s="39">
        <f>VLOOKUP(H525,Slevy!B:C,2,0)</f>
        <v>0.5</v>
      </c>
      <c r="G525" s="40">
        <f>ABS((E525*F525)-E525)</f>
        <v>450.72789999999998</v>
      </c>
      <c r="H525" s="1" t="s">
        <v>557</v>
      </c>
      <c r="I525" s="1" t="s">
        <v>2387</v>
      </c>
      <c r="J525" s="11">
        <f>VLOOKUP(I525,'%Zdražení'!A:C,3,0)</f>
        <v>0.06</v>
      </c>
      <c r="K525" s="17"/>
      <c r="M525" s="7"/>
    </row>
    <row r="526" spans="2:13" ht="19.5" customHeight="1" x14ac:dyDescent="0.25">
      <c r="B526" s="5" t="s">
        <v>770</v>
      </c>
      <c r="C526" s="6">
        <v>8595580553296</v>
      </c>
      <c r="D526" s="14" t="s">
        <v>766</v>
      </c>
      <c r="E526" s="38">
        <v>959.83</v>
      </c>
      <c r="F526" s="39">
        <f>VLOOKUP(H526,Slevy!B:C,2,0)</f>
        <v>0.5</v>
      </c>
      <c r="G526" s="40">
        <f>ABS((E526*F526)-E526)</f>
        <v>479.91500000000002</v>
      </c>
      <c r="H526" s="1" t="s">
        <v>557</v>
      </c>
      <c r="I526" s="1" t="s">
        <v>2387</v>
      </c>
      <c r="J526" s="11">
        <f>VLOOKUP(I526,'%Zdražení'!A:C,3,0)</f>
        <v>0.06</v>
      </c>
      <c r="K526" s="17"/>
      <c r="M526" s="7"/>
    </row>
    <row r="527" spans="2:13" ht="19.5" customHeight="1" x14ac:dyDescent="0.25">
      <c r="B527" s="5" t="s">
        <v>771</v>
      </c>
      <c r="C527" s="6">
        <v>8595580553302</v>
      </c>
      <c r="D527" s="14" t="s">
        <v>766</v>
      </c>
      <c r="E527" s="38">
        <v>1018.183</v>
      </c>
      <c r="F527" s="39">
        <f>VLOOKUP(H527,Slevy!B:C,2,0)</f>
        <v>0.5</v>
      </c>
      <c r="G527" s="40">
        <f>ABS((E527*F527)-E527)</f>
        <v>509.0915</v>
      </c>
      <c r="H527" s="1" t="s">
        <v>557</v>
      </c>
      <c r="I527" s="1" t="s">
        <v>2387</v>
      </c>
      <c r="J527" s="11">
        <f>VLOOKUP(I527,'%Zdražení'!A:C,3,0)</f>
        <v>0.06</v>
      </c>
      <c r="K527" s="17"/>
      <c r="M527" s="7"/>
    </row>
    <row r="528" spans="2:13" ht="19.5" customHeight="1" x14ac:dyDescent="0.25">
      <c r="B528" s="5" t="s">
        <v>772</v>
      </c>
      <c r="C528" s="6">
        <v>8595580553319</v>
      </c>
      <c r="D528" s="14" t="s">
        <v>766</v>
      </c>
      <c r="E528" s="38">
        <v>1076.5572</v>
      </c>
      <c r="F528" s="39">
        <f>VLOOKUP(H528,Slevy!B:C,2,0)</f>
        <v>0.5</v>
      </c>
      <c r="G528" s="40">
        <f>ABS((E528*F528)-E528)</f>
        <v>538.27859999999998</v>
      </c>
      <c r="H528" s="1" t="s">
        <v>557</v>
      </c>
      <c r="I528" s="1" t="s">
        <v>2387</v>
      </c>
      <c r="J528" s="11">
        <f>VLOOKUP(I528,'%Zdražení'!A:C,3,0)</f>
        <v>0.06</v>
      </c>
      <c r="K528" s="17"/>
      <c r="M528" s="7"/>
    </row>
    <row r="529" spans="2:13" ht="19.5" customHeight="1" x14ac:dyDescent="0.25">
      <c r="B529" s="5" t="s">
        <v>773</v>
      </c>
      <c r="C529" s="6">
        <v>8595580553326</v>
      </c>
      <c r="D529" s="14" t="s">
        <v>766</v>
      </c>
      <c r="E529" s="38">
        <v>1134.9314000000002</v>
      </c>
      <c r="F529" s="39">
        <f>VLOOKUP(H529,Slevy!B:C,2,0)</f>
        <v>0.5</v>
      </c>
      <c r="G529" s="40">
        <f>ABS((E529*F529)-E529)</f>
        <v>567.46570000000008</v>
      </c>
      <c r="H529" s="1" t="s">
        <v>557</v>
      </c>
      <c r="I529" s="1" t="s">
        <v>2387</v>
      </c>
      <c r="J529" s="11">
        <f>VLOOKUP(I529,'%Zdražení'!A:C,3,0)</f>
        <v>0.06</v>
      </c>
      <c r="K529" s="17"/>
      <c r="M529" s="7"/>
    </row>
    <row r="530" spans="2:13" ht="19.5" customHeight="1" x14ac:dyDescent="0.25">
      <c r="B530" s="4"/>
      <c r="C530" s="4"/>
      <c r="D530" s="44" t="s">
        <v>774</v>
      </c>
      <c r="E530" s="37"/>
      <c r="F530" s="37"/>
      <c r="G530" s="37"/>
      <c r="H530" s="4"/>
      <c r="I530" s="4"/>
      <c r="J530" s="4"/>
      <c r="K530" s="4"/>
    </row>
    <row r="531" spans="2:13" ht="19.5" customHeight="1" x14ac:dyDescent="0.25">
      <c r="B531" s="5" t="s">
        <v>775</v>
      </c>
      <c r="C531" s="6">
        <v>8595580500030</v>
      </c>
      <c r="D531" s="14" t="s">
        <v>776</v>
      </c>
      <c r="E531" s="38">
        <v>2853.5306000000005</v>
      </c>
      <c r="F531" s="39">
        <f>VLOOKUP(H531,Slevy!B:C,2,0)</f>
        <v>0.5</v>
      </c>
      <c r="G531" s="40">
        <f>ABS((E531*F531)-E531)</f>
        <v>1426.7653000000003</v>
      </c>
      <c r="H531" s="1" t="s">
        <v>557</v>
      </c>
      <c r="I531" s="1" t="s">
        <v>2387</v>
      </c>
      <c r="J531" s="11">
        <f>VLOOKUP(I531,'%Zdražení'!A:C,3,0)</f>
        <v>0.06</v>
      </c>
      <c r="K531" s="17"/>
      <c r="M531" s="7"/>
    </row>
    <row r="532" spans="2:13" ht="19.5" customHeight="1" x14ac:dyDescent="0.25">
      <c r="B532" s="5" t="s">
        <v>777</v>
      </c>
      <c r="C532" s="6">
        <v>8595580500047</v>
      </c>
      <c r="D532" s="14" t="s">
        <v>776</v>
      </c>
      <c r="E532" s="38">
        <v>2983.2321999999999</v>
      </c>
      <c r="F532" s="39">
        <f>VLOOKUP(H532,Slevy!B:C,2,0)</f>
        <v>0.5</v>
      </c>
      <c r="G532" s="40">
        <f>ABS((E532*F532)-E532)</f>
        <v>1491.6161</v>
      </c>
      <c r="H532" s="1" t="s">
        <v>557</v>
      </c>
      <c r="I532" s="1" t="s">
        <v>2387</v>
      </c>
      <c r="J532" s="11">
        <f>VLOOKUP(I532,'%Zdražení'!A:C,3,0)</f>
        <v>0.06</v>
      </c>
      <c r="K532" s="17"/>
      <c r="M532" s="7"/>
    </row>
    <row r="533" spans="2:13" ht="19.5" customHeight="1" x14ac:dyDescent="0.25">
      <c r="B533" s="5" t="s">
        <v>778</v>
      </c>
      <c r="C533" s="6">
        <v>8595580500054</v>
      </c>
      <c r="D533" s="14" t="s">
        <v>776</v>
      </c>
      <c r="E533" s="38">
        <v>3112.9443999999999</v>
      </c>
      <c r="F533" s="39">
        <f>VLOOKUP(H533,Slevy!B:C,2,0)</f>
        <v>0.5</v>
      </c>
      <c r="G533" s="40">
        <f>ABS((E533*F533)-E533)</f>
        <v>1556.4721999999999</v>
      </c>
      <c r="H533" s="1" t="s">
        <v>557</v>
      </c>
      <c r="I533" s="1" t="s">
        <v>2387</v>
      </c>
      <c r="J533" s="11">
        <f>VLOOKUP(I533,'%Zdražení'!A:C,3,0)</f>
        <v>0.06</v>
      </c>
      <c r="K533" s="17"/>
      <c r="M533" s="7"/>
    </row>
    <row r="534" spans="2:13" ht="19.5" customHeight="1" x14ac:dyDescent="0.25">
      <c r="B534" s="5" t="s">
        <v>779</v>
      </c>
      <c r="C534" s="6">
        <v>8595580500061</v>
      </c>
      <c r="D534" s="14" t="s">
        <v>776</v>
      </c>
      <c r="E534" s="38">
        <v>3242.6460000000002</v>
      </c>
      <c r="F534" s="39">
        <f>VLOOKUP(H534,Slevy!B:C,2,0)</f>
        <v>0.5</v>
      </c>
      <c r="G534" s="40">
        <f>ABS((E534*F534)-E534)</f>
        <v>1621.3230000000001</v>
      </c>
      <c r="H534" s="1" t="s">
        <v>557</v>
      </c>
      <c r="I534" s="1" t="s">
        <v>2387</v>
      </c>
      <c r="J534" s="11">
        <f>VLOOKUP(I534,'%Zdražení'!A:C,3,0)</f>
        <v>0.06</v>
      </c>
      <c r="K534" s="17"/>
      <c r="M534" s="7"/>
    </row>
    <row r="535" spans="2:13" ht="19.5" customHeight="1" x14ac:dyDescent="0.25">
      <c r="B535" s="5" t="s">
        <v>780</v>
      </c>
      <c r="C535" s="6">
        <v>8595580500078</v>
      </c>
      <c r="D535" s="14" t="s">
        <v>776</v>
      </c>
      <c r="E535" s="38">
        <v>3372.3476000000001</v>
      </c>
      <c r="F535" s="39">
        <f>VLOOKUP(H535,Slevy!B:C,2,0)</f>
        <v>0.5</v>
      </c>
      <c r="G535" s="40">
        <f>ABS((E535*F535)-E535)</f>
        <v>1686.1738</v>
      </c>
      <c r="H535" s="1" t="s">
        <v>557</v>
      </c>
      <c r="I535" s="1" t="s">
        <v>2387</v>
      </c>
      <c r="J535" s="11">
        <f>VLOOKUP(I535,'%Zdražení'!A:C,3,0)</f>
        <v>0.06</v>
      </c>
      <c r="K535" s="17"/>
      <c r="M535" s="7"/>
    </row>
    <row r="536" spans="2:13" ht="19.5" customHeight="1" x14ac:dyDescent="0.25">
      <c r="B536" s="5" t="s">
        <v>781</v>
      </c>
      <c r="C536" s="6">
        <v>8595580500085</v>
      </c>
      <c r="D536" s="14" t="s">
        <v>782</v>
      </c>
      <c r="E536" s="38">
        <v>3372.3476000000001</v>
      </c>
      <c r="F536" s="39">
        <f>VLOOKUP(H536,Slevy!B:C,2,0)</f>
        <v>0.5</v>
      </c>
      <c r="G536" s="40">
        <f>ABS((E536*F536)-E536)</f>
        <v>1686.1738</v>
      </c>
      <c r="H536" s="1" t="s">
        <v>557</v>
      </c>
      <c r="I536" s="1" t="s">
        <v>2387</v>
      </c>
      <c r="J536" s="11">
        <f>VLOOKUP(I536,'%Zdražení'!A:C,3,0)</f>
        <v>0.06</v>
      </c>
      <c r="K536" s="17"/>
      <c r="M536" s="7"/>
    </row>
    <row r="537" spans="2:13" ht="19.5" customHeight="1" x14ac:dyDescent="0.25">
      <c r="B537" s="5" t="s">
        <v>783</v>
      </c>
      <c r="C537" s="6">
        <v>8595580500092</v>
      </c>
      <c r="D537" s="14" t="s">
        <v>782</v>
      </c>
      <c r="E537" s="38">
        <v>3502.0598</v>
      </c>
      <c r="F537" s="39">
        <f>VLOOKUP(H537,Slevy!B:C,2,0)</f>
        <v>0.5</v>
      </c>
      <c r="G537" s="40">
        <f>ABS((E537*F537)-E537)</f>
        <v>1751.0299</v>
      </c>
      <c r="H537" s="1" t="s">
        <v>557</v>
      </c>
      <c r="I537" s="1" t="s">
        <v>2387</v>
      </c>
      <c r="J537" s="11">
        <f>VLOOKUP(I537,'%Zdražení'!A:C,3,0)</f>
        <v>0.06</v>
      </c>
      <c r="K537" s="17"/>
      <c r="M537" s="7"/>
    </row>
    <row r="538" spans="2:13" ht="19.5" customHeight="1" x14ac:dyDescent="0.25">
      <c r="B538" s="5" t="s">
        <v>784</v>
      </c>
      <c r="C538" s="6">
        <v>8595580500108</v>
      </c>
      <c r="D538" s="14" t="s">
        <v>782</v>
      </c>
      <c r="E538" s="38">
        <v>3631.7614000000003</v>
      </c>
      <c r="F538" s="39">
        <f>VLOOKUP(H538,Slevy!B:C,2,0)</f>
        <v>0.5</v>
      </c>
      <c r="G538" s="40">
        <f>ABS((E538*F538)-E538)</f>
        <v>1815.8807000000002</v>
      </c>
      <c r="H538" s="1" t="s">
        <v>557</v>
      </c>
      <c r="I538" s="1" t="s">
        <v>2387</v>
      </c>
      <c r="J538" s="11">
        <f>VLOOKUP(I538,'%Zdražení'!A:C,3,0)</f>
        <v>0.06</v>
      </c>
      <c r="K538" s="17"/>
      <c r="M538" s="7"/>
    </row>
    <row r="539" spans="2:13" ht="19.5" customHeight="1" x14ac:dyDescent="0.25">
      <c r="B539" s="5" t="s">
        <v>785</v>
      </c>
      <c r="C539" s="6">
        <v>8595580500115</v>
      </c>
      <c r="D539" s="14" t="s">
        <v>782</v>
      </c>
      <c r="E539" s="38">
        <v>3761.4736000000003</v>
      </c>
      <c r="F539" s="39">
        <f>VLOOKUP(H539,Slevy!B:C,2,0)</f>
        <v>0.5</v>
      </c>
      <c r="G539" s="40">
        <f>ABS((E539*F539)-E539)</f>
        <v>1880.7368000000001</v>
      </c>
      <c r="H539" s="1" t="s">
        <v>557</v>
      </c>
      <c r="I539" s="1" t="s">
        <v>2387</v>
      </c>
      <c r="J539" s="11">
        <f>VLOOKUP(I539,'%Zdražení'!A:C,3,0)</f>
        <v>0.06</v>
      </c>
      <c r="K539" s="17"/>
      <c r="M539" s="7"/>
    </row>
    <row r="540" spans="2:13" ht="19.5" customHeight="1" x14ac:dyDescent="0.25">
      <c r="B540" s="5" t="s">
        <v>786</v>
      </c>
      <c r="C540" s="6">
        <v>8595580500122</v>
      </c>
      <c r="D540" s="14" t="s">
        <v>782</v>
      </c>
      <c r="E540" s="38">
        <v>3889.8820000000001</v>
      </c>
      <c r="F540" s="39">
        <f>VLOOKUP(H540,Slevy!B:C,2,0)</f>
        <v>0.5</v>
      </c>
      <c r="G540" s="40">
        <f>ABS((E540*F540)-E540)</f>
        <v>1944.941</v>
      </c>
      <c r="H540" s="1" t="s">
        <v>557</v>
      </c>
      <c r="I540" s="1" t="s">
        <v>2387</v>
      </c>
      <c r="J540" s="11">
        <f>VLOOKUP(I540,'%Zdražení'!A:C,3,0)</f>
        <v>0.06</v>
      </c>
      <c r="K540" s="17"/>
      <c r="M540" s="7"/>
    </row>
    <row r="541" spans="2:13" ht="19.5" customHeight="1" x14ac:dyDescent="0.25">
      <c r="B541" s="5" t="s">
        <v>787</v>
      </c>
      <c r="C541" s="6">
        <v>8595580500139</v>
      </c>
      <c r="D541" s="14" t="s">
        <v>788</v>
      </c>
      <c r="E541" s="38">
        <v>2983.2321999999999</v>
      </c>
      <c r="F541" s="39">
        <f>VLOOKUP(H541,Slevy!B:C,2,0)</f>
        <v>0.5</v>
      </c>
      <c r="G541" s="40">
        <f>ABS((E541*F541)-E541)</f>
        <v>1491.6161</v>
      </c>
      <c r="H541" s="1" t="s">
        <v>557</v>
      </c>
      <c r="I541" s="1" t="s">
        <v>2387</v>
      </c>
      <c r="J541" s="11">
        <f>VLOOKUP(I541,'%Zdražení'!A:C,3,0)</f>
        <v>0.06</v>
      </c>
      <c r="K541" s="17"/>
      <c r="M541" s="7"/>
    </row>
    <row r="542" spans="2:13" ht="19.5" customHeight="1" x14ac:dyDescent="0.25">
      <c r="B542" s="5" t="s">
        <v>789</v>
      </c>
      <c r="C542" s="6">
        <v>8595580553753</v>
      </c>
      <c r="D542" s="14" t="s">
        <v>788</v>
      </c>
      <c r="E542" s="38">
        <v>3112.9443999999999</v>
      </c>
      <c r="F542" s="39">
        <f>VLOOKUP(H542,Slevy!B:C,2,0)</f>
        <v>0.5</v>
      </c>
      <c r="G542" s="40">
        <f>ABS((E542*F542)-E542)</f>
        <v>1556.4721999999999</v>
      </c>
      <c r="H542" s="1" t="s">
        <v>557</v>
      </c>
      <c r="I542" s="1" t="s">
        <v>2387</v>
      </c>
      <c r="J542" s="11">
        <f>VLOOKUP(I542,'%Zdražení'!A:C,3,0)</f>
        <v>0.06</v>
      </c>
      <c r="K542" s="17"/>
      <c r="M542" s="7"/>
    </row>
    <row r="543" spans="2:13" ht="19.5" customHeight="1" x14ac:dyDescent="0.25">
      <c r="B543" s="5" t="s">
        <v>790</v>
      </c>
      <c r="C543" s="6">
        <v>8595580500153</v>
      </c>
      <c r="D543" s="14" t="s">
        <v>788</v>
      </c>
      <c r="E543" s="38">
        <v>3242.6460000000002</v>
      </c>
      <c r="F543" s="39">
        <f>VLOOKUP(H543,Slevy!B:C,2,0)</f>
        <v>0.5</v>
      </c>
      <c r="G543" s="40">
        <f>ABS((E543*F543)-E543)</f>
        <v>1621.3230000000001</v>
      </c>
      <c r="H543" s="1" t="s">
        <v>557</v>
      </c>
      <c r="I543" s="1" t="s">
        <v>2387</v>
      </c>
      <c r="J543" s="11">
        <f>VLOOKUP(I543,'%Zdražení'!A:C,3,0)</f>
        <v>0.06</v>
      </c>
      <c r="K543" s="17"/>
      <c r="M543" s="7"/>
    </row>
    <row r="544" spans="2:13" ht="19.5" customHeight="1" x14ac:dyDescent="0.25">
      <c r="B544" s="5" t="s">
        <v>791</v>
      </c>
      <c r="C544" s="6">
        <v>8595580500160</v>
      </c>
      <c r="D544" s="14" t="s">
        <v>788</v>
      </c>
      <c r="E544" s="38">
        <v>3372.3476000000001</v>
      </c>
      <c r="F544" s="39">
        <f>VLOOKUP(H544,Slevy!B:C,2,0)</f>
        <v>0.5</v>
      </c>
      <c r="G544" s="40">
        <f>ABS((E544*F544)-E544)</f>
        <v>1686.1738</v>
      </c>
      <c r="H544" s="1" t="s">
        <v>557</v>
      </c>
      <c r="I544" s="1" t="s">
        <v>2387</v>
      </c>
      <c r="J544" s="11">
        <f>VLOOKUP(I544,'%Zdražení'!A:C,3,0)</f>
        <v>0.06</v>
      </c>
      <c r="K544" s="17"/>
      <c r="M544" s="7"/>
    </row>
    <row r="545" spans="2:13" ht="19.5" customHeight="1" x14ac:dyDescent="0.25">
      <c r="B545" s="5" t="s">
        <v>792</v>
      </c>
      <c r="C545" s="6">
        <v>8595580553739</v>
      </c>
      <c r="D545" s="14" t="s">
        <v>788</v>
      </c>
      <c r="E545" s="38">
        <v>3540.9724000000001</v>
      </c>
      <c r="F545" s="39">
        <f>VLOOKUP(H545,Slevy!B:C,2,0)</f>
        <v>0.5</v>
      </c>
      <c r="G545" s="40">
        <f>ABS((E545*F545)-E545)</f>
        <v>1770.4862000000001</v>
      </c>
      <c r="H545" s="1" t="s">
        <v>557</v>
      </c>
      <c r="I545" s="1" t="s">
        <v>2387</v>
      </c>
      <c r="J545" s="11">
        <f>VLOOKUP(I545,'%Zdražení'!A:C,3,0)</f>
        <v>0.06</v>
      </c>
      <c r="K545" s="17"/>
      <c r="M545" s="7"/>
    </row>
    <row r="546" spans="2:13" ht="19.5" customHeight="1" x14ac:dyDescent="0.25">
      <c r="B546" s="4"/>
      <c r="C546" s="4"/>
      <c r="D546" s="44" t="s">
        <v>793</v>
      </c>
      <c r="E546" s="37"/>
      <c r="F546" s="37"/>
      <c r="G546" s="37"/>
      <c r="H546" s="4"/>
      <c r="I546" s="4"/>
      <c r="J546" s="4"/>
      <c r="K546" s="4"/>
    </row>
    <row r="547" spans="2:13" ht="19.5" customHeight="1" x14ac:dyDescent="0.25">
      <c r="B547" s="5" t="s">
        <v>794</v>
      </c>
      <c r="C547" s="6">
        <v>8595580500238</v>
      </c>
      <c r="D547" s="14" t="s">
        <v>795</v>
      </c>
      <c r="E547" s="38">
        <v>1167.3568</v>
      </c>
      <c r="F547" s="39">
        <f>VLOOKUP(H547,Slevy!B:C,2,0)</f>
        <v>0.5</v>
      </c>
      <c r="G547" s="40">
        <f>ABS((E547*F547)-E547)</f>
        <v>583.67840000000001</v>
      </c>
      <c r="H547" s="1" t="s">
        <v>557</v>
      </c>
      <c r="I547" s="1" t="s">
        <v>2387</v>
      </c>
      <c r="J547" s="11">
        <f>VLOOKUP(I547,'%Zdražení'!A:C,3,0)</f>
        <v>0.06</v>
      </c>
      <c r="K547" s="17"/>
      <c r="M547" s="7"/>
    </row>
    <row r="548" spans="2:13" ht="19.5" customHeight="1" x14ac:dyDescent="0.25">
      <c r="B548" s="4"/>
      <c r="C548" s="4"/>
      <c r="D548" s="44" t="s">
        <v>796</v>
      </c>
      <c r="E548" s="37"/>
      <c r="F548" s="37"/>
      <c r="G548" s="37"/>
      <c r="H548" s="4"/>
      <c r="I548" s="4"/>
      <c r="J548" s="4"/>
      <c r="K548" s="4"/>
    </row>
    <row r="549" spans="2:13" ht="19.5" customHeight="1" x14ac:dyDescent="0.25">
      <c r="B549" s="5" t="s">
        <v>797</v>
      </c>
      <c r="C549" s="6">
        <v>8595580545420</v>
      </c>
      <c r="D549" s="14" t="s">
        <v>798</v>
      </c>
      <c r="E549" s="38">
        <v>758.77980000000014</v>
      </c>
      <c r="F549" s="39">
        <f>VLOOKUP(H549,Slevy!B:C,2,0)</f>
        <v>0.5</v>
      </c>
      <c r="G549" s="40">
        <f>ABS((E549*F549)-E549)</f>
        <v>379.38990000000007</v>
      </c>
      <c r="H549" s="1" t="s">
        <v>557</v>
      </c>
      <c r="I549" s="1" t="s">
        <v>2387</v>
      </c>
      <c r="J549" s="11">
        <f>VLOOKUP(I549,'%Zdražení'!A:C,3,0)</f>
        <v>0.06</v>
      </c>
      <c r="K549" s="17"/>
      <c r="M549" s="7"/>
    </row>
    <row r="550" spans="2:13" ht="19.5" customHeight="1" x14ac:dyDescent="0.25">
      <c r="B550" s="5" t="s">
        <v>799</v>
      </c>
      <c r="C550" s="6">
        <v>8595580545437</v>
      </c>
      <c r="D550" s="14" t="s">
        <v>798</v>
      </c>
      <c r="E550" s="38">
        <v>758.77980000000014</v>
      </c>
      <c r="F550" s="39">
        <f>VLOOKUP(H550,Slevy!B:C,2,0)</f>
        <v>0.5</v>
      </c>
      <c r="G550" s="40">
        <f>ABS((E550*F550)-E550)</f>
        <v>379.38990000000007</v>
      </c>
      <c r="H550" s="1" t="s">
        <v>557</v>
      </c>
      <c r="I550" s="1" t="s">
        <v>2387</v>
      </c>
      <c r="J550" s="11">
        <f>VLOOKUP(I550,'%Zdražení'!A:C,3,0)</f>
        <v>0.06</v>
      </c>
      <c r="K550" s="17"/>
      <c r="M550" s="7"/>
    </row>
    <row r="551" spans="2:13" ht="19.5" customHeight="1" x14ac:dyDescent="0.25">
      <c r="B551" s="5" t="s">
        <v>800</v>
      </c>
      <c r="C551" s="6">
        <v>8595580529789</v>
      </c>
      <c r="D551" s="14" t="s">
        <v>798</v>
      </c>
      <c r="E551" s="38">
        <v>1011.7064000000001</v>
      </c>
      <c r="F551" s="39">
        <f>VLOOKUP(H551,Slevy!B:C,2,0)</f>
        <v>0.5</v>
      </c>
      <c r="G551" s="40">
        <f>ABS((E551*F551)-E551)</f>
        <v>505.85320000000007</v>
      </c>
      <c r="H551" s="1" t="s">
        <v>557</v>
      </c>
      <c r="I551" s="1" t="s">
        <v>2387</v>
      </c>
      <c r="J551" s="11">
        <f>VLOOKUP(I551,'%Zdražení'!A:C,3,0)</f>
        <v>0.06</v>
      </c>
      <c r="K551" s="17"/>
      <c r="M551" s="7"/>
    </row>
    <row r="552" spans="2:13" ht="19.5" customHeight="1" x14ac:dyDescent="0.25">
      <c r="B552" s="5" t="s">
        <v>801</v>
      </c>
      <c r="C552" s="6">
        <v>8595580529758</v>
      </c>
      <c r="D552" s="14" t="s">
        <v>798</v>
      </c>
      <c r="E552" s="38">
        <v>1011.7064000000001</v>
      </c>
      <c r="F552" s="39">
        <f>VLOOKUP(H552,Slevy!B:C,2,0)</f>
        <v>0.5</v>
      </c>
      <c r="G552" s="40">
        <f>ABS((E552*F552)-E552)</f>
        <v>505.85320000000007</v>
      </c>
      <c r="H552" s="1" t="s">
        <v>557</v>
      </c>
      <c r="I552" s="1" t="s">
        <v>2387</v>
      </c>
      <c r="J552" s="11">
        <f>VLOOKUP(I552,'%Zdražení'!A:C,3,0)</f>
        <v>0.06</v>
      </c>
      <c r="K552" s="17"/>
      <c r="M552" s="7"/>
    </row>
    <row r="553" spans="2:13" ht="19.5" customHeight="1" x14ac:dyDescent="0.25">
      <c r="B553" s="5" t="s">
        <v>802</v>
      </c>
      <c r="C553" s="6">
        <v>8595580529864</v>
      </c>
      <c r="D553" s="14" t="s">
        <v>798</v>
      </c>
      <c r="E553" s="38">
        <v>1063.5934</v>
      </c>
      <c r="F553" s="39">
        <f>VLOOKUP(H553,Slevy!B:C,2,0)</f>
        <v>0.5</v>
      </c>
      <c r="G553" s="40">
        <f>ABS((E553*F553)-E553)</f>
        <v>531.79669999999999</v>
      </c>
      <c r="H553" s="1" t="s">
        <v>557</v>
      </c>
      <c r="I553" s="1" t="s">
        <v>2387</v>
      </c>
      <c r="J553" s="11">
        <f>VLOOKUP(I553,'%Zdražení'!A:C,3,0)</f>
        <v>0.06</v>
      </c>
      <c r="K553" s="17"/>
      <c r="M553" s="7"/>
    </row>
    <row r="554" spans="2:13" ht="19.5" customHeight="1" x14ac:dyDescent="0.25">
      <c r="B554" s="5" t="s">
        <v>803</v>
      </c>
      <c r="C554" s="6">
        <v>8595580529857</v>
      </c>
      <c r="D554" s="14" t="s">
        <v>798</v>
      </c>
      <c r="E554" s="38">
        <v>1063.5934</v>
      </c>
      <c r="F554" s="39">
        <f>VLOOKUP(H554,Slevy!B:C,2,0)</f>
        <v>0.5</v>
      </c>
      <c r="G554" s="40">
        <f>ABS((E554*F554)-E554)</f>
        <v>531.79669999999999</v>
      </c>
      <c r="H554" s="1" t="s">
        <v>557</v>
      </c>
      <c r="I554" s="1" t="s">
        <v>2387</v>
      </c>
      <c r="J554" s="11">
        <f>VLOOKUP(I554,'%Zdražení'!A:C,3,0)</f>
        <v>0.06</v>
      </c>
      <c r="K554" s="17"/>
      <c r="M554" s="7"/>
    </row>
    <row r="555" spans="2:13" ht="19.5" customHeight="1" x14ac:dyDescent="0.25">
      <c r="B555" s="5" t="s">
        <v>804</v>
      </c>
      <c r="C555" s="6">
        <v>8595580529895</v>
      </c>
      <c r="D555" s="14" t="s">
        <v>798</v>
      </c>
      <c r="E555" s="38">
        <v>1115.4698000000001</v>
      </c>
      <c r="F555" s="39">
        <f>VLOOKUP(H555,Slevy!B:C,2,0)</f>
        <v>0.5</v>
      </c>
      <c r="G555" s="40">
        <f>ABS((E555*F555)-E555)</f>
        <v>557.73490000000004</v>
      </c>
      <c r="H555" s="1" t="s">
        <v>557</v>
      </c>
      <c r="I555" s="1" t="s">
        <v>2387</v>
      </c>
      <c r="J555" s="11">
        <f>VLOOKUP(I555,'%Zdražení'!A:C,3,0)</f>
        <v>0.06</v>
      </c>
      <c r="K555" s="17"/>
      <c r="M555" s="7"/>
    </row>
    <row r="556" spans="2:13" ht="19.5" customHeight="1" x14ac:dyDescent="0.25">
      <c r="B556" s="5" t="s">
        <v>805</v>
      </c>
      <c r="C556" s="6">
        <v>8595580529901</v>
      </c>
      <c r="D556" s="14" t="s">
        <v>798</v>
      </c>
      <c r="E556" s="38">
        <v>1115.4698000000001</v>
      </c>
      <c r="F556" s="39">
        <f>VLOOKUP(H556,Slevy!B:C,2,0)</f>
        <v>0.5</v>
      </c>
      <c r="G556" s="40">
        <f>ABS((E556*F556)-E556)</f>
        <v>557.73490000000004</v>
      </c>
      <c r="H556" s="1" t="s">
        <v>557</v>
      </c>
      <c r="I556" s="1" t="s">
        <v>2387</v>
      </c>
      <c r="J556" s="11">
        <f>VLOOKUP(I556,'%Zdražení'!A:C,3,0)</f>
        <v>0.06</v>
      </c>
      <c r="K556" s="17"/>
      <c r="M556" s="7"/>
    </row>
    <row r="557" spans="2:13" ht="19.5" customHeight="1" x14ac:dyDescent="0.25">
      <c r="B557" s="5" t="s">
        <v>806</v>
      </c>
      <c r="C557" s="6">
        <v>8595580529932</v>
      </c>
      <c r="D557" s="14" t="s">
        <v>798</v>
      </c>
      <c r="E557" s="38">
        <v>1167.3568</v>
      </c>
      <c r="F557" s="39">
        <f>VLOOKUP(H557,Slevy!B:C,2,0)</f>
        <v>0.5</v>
      </c>
      <c r="G557" s="40">
        <f>ABS((E557*F557)-E557)</f>
        <v>583.67840000000001</v>
      </c>
      <c r="H557" s="1" t="s">
        <v>557</v>
      </c>
      <c r="I557" s="1" t="s">
        <v>2387</v>
      </c>
      <c r="J557" s="11">
        <f>VLOOKUP(I557,'%Zdražení'!A:C,3,0)</f>
        <v>0.06</v>
      </c>
      <c r="K557" s="17"/>
      <c r="M557" s="7"/>
    </row>
    <row r="558" spans="2:13" ht="19.5" customHeight="1" x14ac:dyDescent="0.25">
      <c r="B558" s="5" t="s">
        <v>807</v>
      </c>
      <c r="C558" s="6">
        <v>8595580529949</v>
      </c>
      <c r="D558" s="14" t="s">
        <v>798</v>
      </c>
      <c r="E558" s="38">
        <v>1167.3568</v>
      </c>
      <c r="F558" s="39">
        <f>VLOOKUP(H558,Slevy!B:C,2,0)</f>
        <v>0.5</v>
      </c>
      <c r="G558" s="40">
        <f>ABS((E558*F558)-E558)</f>
        <v>583.67840000000001</v>
      </c>
      <c r="H558" s="1" t="s">
        <v>557</v>
      </c>
      <c r="I558" s="1" t="s">
        <v>2387</v>
      </c>
      <c r="J558" s="11">
        <f>VLOOKUP(I558,'%Zdražení'!A:C,3,0)</f>
        <v>0.06</v>
      </c>
      <c r="K558" s="17"/>
      <c r="M558" s="7"/>
    </row>
    <row r="559" spans="2:13" ht="19.5" customHeight="1" x14ac:dyDescent="0.25">
      <c r="B559" s="5" t="s">
        <v>808</v>
      </c>
      <c r="C559" s="6">
        <v>8595580529970</v>
      </c>
      <c r="D559" s="14" t="s">
        <v>798</v>
      </c>
      <c r="E559" s="38">
        <v>1219.2438000000002</v>
      </c>
      <c r="F559" s="39">
        <f>VLOOKUP(H559,Slevy!B:C,2,0)</f>
        <v>0.5</v>
      </c>
      <c r="G559" s="40">
        <f>ABS((E559*F559)-E559)</f>
        <v>609.6219000000001</v>
      </c>
      <c r="H559" s="1" t="s">
        <v>557</v>
      </c>
      <c r="I559" s="1" t="s">
        <v>2387</v>
      </c>
      <c r="J559" s="11">
        <f>VLOOKUP(I559,'%Zdražení'!A:C,3,0)</f>
        <v>0.06</v>
      </c>
      <c r="K559" s="17"/>
      <c r="M559" s="7"/>
    </row>
    <row r="560" spans="2:13" ht="19.5" customHeight="1" x14ac:dyDescent="0.25">
      <c r="B560" s="5" t="s">
        <v>809</v>
      </c>
      <c r="C560" s="6">
        <v>8595580529987</v>
      </c>
      <c r="D560" s="14" t="s">
        <v>798</v>
      </c>
      <c r="E560" s="38">
        <v>1219.2438000000002</v>
      </c>
      <c r="F560" s="39">
        <f>VLOOKUP(H560,Slevy!B:C,2,0)</f>
        <v>0.5</v>
      </c>
      <c r="G560" s="40">
        <f>ABS((E560*F560)-E560)</f>
        <v>609.6219000000001</v>
      </c>
      <c r="H560" s="1" t="s">
        <v>557</v>
      </c>
      <c r="I560" s="1" t="s">
        <v>2387</v>
      </c>
      <c r="J560" s="11">
        <f>VLOOKUP(I560,'%Zdražení'!A:C,3,0)</f>
        <v>0.06</v>
      </c>
      <c r="K560" s="17"/>
      <c r="M560" s="7"/>
    </row>
    <row r="561" spans="2:13" ht="19.5" customHeight="1" x14ac:dyDescent="0.25">
      <c r="B561" s="5" t="s">
        <v>810</v>
      </c>
      <c r="C561" s="6">
        <v>8595580530013</v>
      </c>
      <c r="D561" s="14" t="s">
        <v>798</v>
      </c>
      <c r="E561" s="38">
        <v>1271.1202000000001</v>
      </c>
      <c r="F561" s="39">
        <f>VLOOKUP(H561,Slevy!B:C,2,0)</f>
        <v>0.5</v>
      </c>
      <c r="G561" s="40">
        <f>ABS((E561*F561)-E561)</f>
        <v>635.56010000000003</v>
      </c>
      <c r="H561" s="1" t="s">
        <v>557</v>
      </c>
      <c r="I561" s="1" t="s">
        <v>2387</v>
      </c>
      <c r="J561" s="11">
        <f>VLOOKUP(I561,'%Zdražení'!A:C,3,0)</f>
        <v>0.06</v>
      </c>
      <c r="K561" s="17"/>
      <c r="M561" s="7"/>
    </row>
    <row r="562" spans="2:13" ht="19.5" customHeight="1" x14ac:dyDescent="0.25">
      <c r="B562" s="5" t="s">
        <v>811</v>
      </c>
      <c r="C562" s="6">
        <v>8595580530020</v>
      </c>
      <c r="D562" s="14" t="s">
        <v>798</v>
      </c>
      <c r="E562" s="38">
        <v>1271.1202000000001</v>
      </c>
      <c r="F562" s="39">
        <f>VLOOKUP(H562,Slevy!B:C,2,0)</f>
        <v>0.5</v>
      </c>
      <c r="G562" s="40">
        <f>ABS((E562*F562)-E562)</f>
        <v>635.56010000000003</v>
      </c>
      <c r="H562" s="1" t="s">
        <v>557</v>
      </c>
      <c r="I562" s="1" t="s">
        <v>2387</v>
      </c>
      <c r="J562" s="11">
        <f>VLOOKUP(I562,'%Zdražení'!A:C,3,0)</f>
        <v>0.06</v>
      </c>
      <c r="K562" s="17"/>
      <c r="M562" s="7"/>
    </row>
    <row r="563" spans="2:13" ht="19.5" customHeight="1" x14ac:dyDescent="0.25">
      <c r="B563" s="5" t="s">
        <v>812</v>
      </c>
      <c r="C563" s="6">
        <v>8595580530068</v>
      </c>
      <c r="D563" s="14" t="s">
        <v>798</v>
      </c>
      <c r="E563" s="38">
        <v>1323.0072</v>
      </c>
      <c r="F563" s="39">
        <f>VLOOKUP(H563,Slevy!B:C,2,0)</f>
        <v>0.5</v>
      </c>
      <c r="G563" s="40">
        <f>ABS((E563*F563)-E563)</f>
        <v>661.50360000000001</v>
      </c>
      <c r="H563" s="1" t="s">
        <v>557</v>
      </c>
      <c r="I563" s="1" t="s">
        <v>2387</v>
      </c>
      <c r="J563" s="11">
        <f>VLOOKUP(I563,'%Zdražení'!A:C,3,0)</f>
        <v>0.06</v>
      </c>
      <c r="K563" s="17"/>
      <c r="M563" s="7"/>
    </row>
    <row r="564" spans="2:13" ht="19.5" customHeight="1" x14ac:dyDescent="0.25">
      <c r="B564" s="5" t="s">
        <v>813</v>
      </c>
      <c r="C564" s="6">
        <v>8595580530082</v>
      </c>
      <c r="D564" s="14" t="s">
        <v>798</v>
      </c>
      <c r="E564" s="38">
        <v>1323.0072</v>
      </c>
      <c r="F564" s="39">
        <f>VLOOKUP(H564,Slevy!B:C,2,0)</f>
        <v>0.5</v>
      </c>
      <c r="G564" s="40">
        <f>ABS((E564*F564)-E564)</f>
        <v>661.50360000000001</v>
      </c>
      <c r="H564" s="1" t="s">
        <v>557</v>
      </c>
      <c r="I564" s="1" t="s">
        <v>2387</v>
      </c>
      <c r="J564" s="11">
        <f>VLOOKUP(I564,'%Zdražení'!A:C,3,0)</f>
        <v>0.06</v>
      </c>
      <c r="K564" s="17"/>
      <c r="M564" s="7"/>
    </row>
    <row r="565" spans="2:13" ht="19.5" customHeight="1" x14ac:dyDescent="0.25">
      <c r="B565" s="5" t="s">
        <v>814</v>
      </c>
      <c r="C565" s="6">
        <v>8595580545574</v>
      </c>
      <c r="D565" s="14" t="s">
        <v>815</v>
      </c>
      <c r="E565" s="38">
        <v>758.77980000000014</v>
      </c>
      <c r="F565" s="39">
        <f>VLOOKUP(H565,Slevy!B:C,2,0)</f>
        <v>0.5</v>
      </c>
      <c r="G565" s="40">
        <f>ABS((E565*F565)-E565)</f>
        <v>379.38990000000007</v>
      </c>
      <c r="H565" s="1" t="s">
        <v>557</v>
      </c>
      <c r="I565" s="1" t="s">
        <v>2387</v>
      </c>
      <c r="J565" s="11">
        <f>VLOOKUP(I565,'%Zdražení'!A:C,3,0)</f>
        <v>0.06</v>
      </c>
      <c r="K565" s="17"/>
      <c r="M565" s="7"/>
    </row>
    <row r="566" spans="2:13" ht="19.5" customHeight="1" x14ac:dyDescent="0.25">
      <c r="B566" s="5" t="s">
        <v>816</v>
      </c>
      <c r="C566" s="6">
        <v>8595580545581</v>
      </c>
      <c r="D566" s="14" t="s">
        <v>815</v>
      </c>
      <c r="E566" s="38">
        <v>758.77980000000014</v>
      </c>
      <c r="F566" s="39">
        <f>VLOOKUP(H566,Slevy!B:C,2,0)</f>
        <v>0.5</v>
      </c>
      <c r="G566" s="40">
        <f>ABS((E566*F566)-E566)</f>
        <v>379.38990000000007</v>
      </c>
      <c r="H566" s="1" t="s">
        <v>557</v>
      </c>
      <c r="I566" s="1" t="s">
        <v>2387</v>
      </c>
      <c r="J566" s="11">
        <f>VLOOKUP(I566,'%Zdražení'!A:C,3,0)</f>
        <v>0.06</v>
      </c>
      <c r="K566" s="17"/>
      <c r="M566" s="7"/>
    </row>
    <row r="567" spans="2:13" ht="19.5" customHeight="1" x14ac:dyDescent="0.25">
      <c r="B567" s="5" t="s">
        <v>817</v>
      </c>
      <c r="C567" s="6">
        <v>8595580529826</v>
      </c>
      <c r="D567" s="14" t="s">
        <v>815</v>
      </c>
      <c r="E567" s="38">
        <v>1011.7064000000001</v>
      </c>
      <c r="F567" s="39">
        <f>VLOOKUP(H567,Slevy!B:C,2,0)</f>
        <v>0.5</v>
      </c>
      <c r="G567" s="40">
        <f>ABS((E567*F567)-E567)</f>
        <v>505.85320000000007</v>
      </c>
      <c r="H567" s="1" t="s">
        <v>557</v>
      </c>
      <c r="I567" s="1" t="s">
        <v>2387</v>
      </c>
      <c r="J567" s="11">
        <f>VLOOKUP(I567,'%Zdražení'!A:C,3,0)</f>
        <v>0.06</v>
      </c>
      <c r="K567" s="17"/>
      <c r="M567" s="7"/>
    </row>
    <row r="568" spans="2:13" ht="19.5" customHeight="1" x14ac:dyDescent="0.25">
      <c r="B568" s="5" t="s">
        <v>818</v>
      </c>
      <c r="C568" s="6">
        <v>8595580529819</v>
      </c>
      <c r="D568" s="14" t="s">
        <v>815</v>
      </c>
      <c r="E568" s="38">
        <v>1011.7064000000001</v>
      </c>
      <c r="F568" s="39">
        <f>VLOOKUP(H568,Slevy!B:C,2,0)</f>
        <v>0.5</v>
      </c>
      <c r="G568" s="40">
        <f>ABS((E568*F568)-E568)</f>
        <v>505.85320000000007</v>
      </c>
      <c r="H568" s="1" t="s">
        <v>557</v>
      </c>
      <c r="I568" s="1" t="s">
        <v>2387</v>
      </c>
      <c r="J568" s="11">
        <f>VLOOKUP(I568,'%Zdražení'!A:C,3,0)</f>
        <v>0.06</v>
      </c>
      <c r="K568" s="17"/>
      <c r="M568" s="7"/>
    </row>
    <row r="569" spans="2:13" ht="19.5" customHeight="1" x14ac:dyDescent="0.25">
      <c r="B569" s="5" t="s">
        <v>819</v>
      </c>
      <c r="C569" s="6">
        <v>8595580530105</v>
      </c>
      <c r="D569" s="14" t="s">
        <v>815</v>
      </c>
      <c r="E569" s="38">
        <v>1063.5934</v>
      </c>
      <c r="F569" s="39">
        <f>VLOOKUP(H569,Slevy!B:C,2,0)</f>
        <v>0.5</v>
      </c>
      <c r="G569" s="40">
        <f>ABS((E569*F569)-E569)</f>
        <v>531.79669999999999</v>
      </c>
      <c r="H569" s="1" t="s">
        <v>557</v>
      </c>
      <c r="I569" s="1" t="s">
        <v>2387</v>
      </c>
      <c r="J569" s="11">
        <f>VLOOKUP(I569,'%Zdražení'!A:C,3,0)</f>
        <v>0.06</v>
      </c>
      <c r="K569" s="17"/>
      <c r="M569" s="7"/>
    </row>
    <row r="570" spans="2:13" ht="19.5" customHeight="1" x14ac:dyDescent="0.25">
      <c r="B570" s="5" t="s">
        <v>820</v>
      </c>
      <c r="C570" s="6">
        <v>8595580530112</v>
      </c>
      <c r="D570" s="14" t="s">
        <v>815</v>
      </c>
      <c r="E570" s="38">
        <v>1063.5934</v>
      </c>
      <c r="F570" s="39">
        <f>VLOOKUP(H570,Slevy!B:C,2,0)</f>
        <v>0.5</v>
      </c>
      <c r="G570" s="40">
        <f>ABS((E570*F570)-E570)</f>
        <v>531.79669999999999</v>
      </c>
      <c r="H570" s="1" t="s">
        <v>557</v>
      </c>
      <c r="I570" s="1" t="s">
        <v>2387</v>
      </c>
      <c r="J570" s="11">
        <f>VLOOKUP(I570,'%Zdražení'!A:C,3,0)</f>
        <v>0.06</v>
      </c>
      <c r="K570" s="17"/>
      <c r="M570" s="7"/>
    </row>
    <row r="571" spans="2:13" ht="19.5" customHeight="1" x14ac:dyDescent="0.25">
      <c r="B571" s="5" t="s">
        <v>821</v>
      </c>
      <c r="C571" s="6">
        <v>8595580530143</v>
      </c>
      <c r="D571" s="14" t="s">
        <v>815</v>
      </c>
      <c r="E571" s="38">
        <v>1115.4698000000001</v>
      </c>
      <c r="F571" s="39">
        <f>VLOOKUP(H571,Slevy!B:C,2,0)</f>
        <v>0.5</v>
      </c>
      <c r="G571" s="40">
        <f>ABS((E571*F571)-E571)</f>
        <v>557.73490000000004</v>
      </c>
      <c r="H571" s="1" t="s">
        <v>557</v>
      </c>
      <c r="I571" s="1" t="s">
        <v>2387</v>
      </c>
      <c r="J571" s="11">
        <f>VLOOKUP(I571,'%Zdražení'!A:C,3,0)</f>
        <v>0.06</v>
      </c>
      <c r="K571" s="17"/>
      <c r="M571" s="7"/>
    </row>
    <row r="572" spans="2:13" ht="19.5" customHeight="1" x14ac:dyDescent="0.25">
      <c r="B572" s="5" t="s">
        <v>822</v>
      </c>
      <c r="C572" s="6">
        <v>8595580530150</v>
      </c>
      <c r="D572" s="14" t="s">
        <v>815</v>
      </c>
      <c r="E572" s="38">
        <v>1115.4698000000001</v>
      </c>
      <c r="F572" s="39">
        <f>VLOOKUP(H572,Slevy!B:C,2,0)</f>
        <v>0.5</v>
      </c>
      <c r="G572" s="40">
        <f>ABS((E572*F572)-E572)</f>
        <v>557.73490000000004</v>
      </c>
      <c r="H572" s="1" t="s">
        <v>557</v>
      </c>
      <c r="I572" s="1" t="s">
        <v>2387</v>
      </c>
      <c r="J572" s="11">
        <f>VLOOKUP(I572,'%Zdražení'!A:C,3,0)</f>
        <v>0.06</v>
      </c>
      <c r="K572" s="17"/>
      <c r="M572" s="7"/>
    </row>
    <row r="573" spans="2:13" ht="19.5" customHeight="1" x14ac:dyDescent="0.25">
      <c r="B573" s="5" t="s">
        <v>823</v>
      </c>
      <c r="C573" s="6">
        <v>8595580530181</v>
      </c>
      <c r="D573" s="14" t="s">
        <v>815</v>
      </c>
      <c r="E573" s="38">
        <v>1167.3568</v>
      </c>
      <c r="F573" s="39">
        <f>VLOOKUP(H573,Slevy!B:C,2,0)</f>
        <v>0.5</v>
      </c>
      <c r="G573" s="40">
        <f>ABS((E573*F573)-E573)</f>
        <v>583.67840000000001</v>
      </c>
      <c r="H573" s="1" t="s">
        <v>557</v>
      </c>
      <c r="I573" s="1" t="s">
        <v>2387</v>
      </c>
      <c r="J573" s="11">
        <f>VLOOKUP(I573,'%Zdražení'!A:C,3,0)</f>
        <v>0.06</v>
      </c>
      <c r="K573" s="17"/>
      <c r="M573" s="7"/>
    </row>
    <row r="574" spans="2:13" ht="19.5" customHeight="1" x14ac:dyDescent="0.25">
      <c r="B574" s="5" t="s">
        <v>824</v>
      </c>
      <c r="C574" s="6">
        <v>8595580530198</v>
      </c>
      <c r="D574" s="14" t="s">
        <v>815</v>
      </c>
      <c r="E574" s="38">
        <v>1167.3568</v>
      </c>
      <c r="F574" s="39">
        <f>VLOOKUP(H574,Slevy!B:C,2,0)</f>
        <v>0.5</v>
      </c>
      <c r="G574" s="40">
        <f>ABS((E574*F574)-E574)</f>
        <v>583.67840000000001</v>
      </c>
      <c r="H574" s="1" t="s">
        <v>557</v>
      </c>
      <c r="I574" s="1" t="s">
        <v>2387</v>
      </c>
      <c r="J574" s="11">
        <f>VLOOKUP(I574,'%Zdražení'!A:C,3,0)</f>
        <v>0.06</v>
      </c>
      <c r="K574" s="17"/>
      <c r="M574" s="7"/>
    </row>
    <row r="575" spans="2:13" ht="19.5" customHeight="1" x14ac:dyDescent="0.25">
      <c r="B575" s="5" t="s">
        <v>825</v>
      </c>
      <c r="C575" s="6">
        <v>8595580530228</v>
      </c>
      <c r="D575" s="14" t="s">
        <v>815</v>
      </c>
      <c r="E575" s="38">
        <v>1219.2438000000002</v>
      </c>
      <c r="F575" s="39">
        <f>VLOOKUP(H575,Slevy!B:C,2,0)</f>
        <v>0.5</v>
      </c>
      <c r="G575" s="40">
        <f>ABS((E575*F575)-E575)</f>
        <v>609.6219000000001</v>
      </c>
      <c r="H575" s="1" t="s">
        <v>557</v>
      </c>
      <c r="I575" s="1" t="s">
        <v>2387</v>
      </c>
      <c r="J575" s="11">
        <f>VLOOKUP(I575,'%Zdražení'!A:C,3,0)</f>
        <v>0.06</v>
      </c>
      <c r="K575" s="17"/>
      <c r="M575" s="7"/>
    </row>
    <row r="576" spans="2:13" ht="19.5" customHeight="1" x14ac:dyDescent="0.25">
      <c r="B576" s="5" t="s">
        <v>826</v>
      </c>
      <c r="C576" s="6">
        <v>8595580530235</v>
      </c>
      <c r="D576" s="14" t="s">
        <v>815</v>
      </c>
      <c r="E576" s="38">
        <v>1219.2438000000002</v>
      </c>
      <c r="F576" s="39">
        <f>VLOOKUP(H576,Slevy!B:C,2,0)</f>
        <v>0.5</v>
      </c>
      <c r="G576" s="40">
        <f>ABS((E576*F576)-E576)</f>
        <v>609.6219000000001</v>
      </c>
      <c r="H576" s="1" t="s">
        <v>557</v>
      </c>
      <c r="I576" s="1" t="s">
        <v>2387</v>
      </c>
      <c r="J576" s="11">
        <f>VLOOKUP(I576,'%Zdražení'!A:C,3,0)</f>
        <v>0.06</v>
      </c>
      <c r="K576" s="17"/>
      <c r="M576" s="7"/>
    </row>
    <row r="577" spans="2:13" ht="19.5" customHeight="1" x14ac:dyDescent="0.25">
      <c r="B577" s="5" t="s">
        <v>827</v>
      </c>
      <c r="C577" s="6">
        <v>8595580530266</v>
      </c>
      <c r="D577" s="14" t="s">
        <v>815</v>
      </c>
      <c r="E577" s="38">
        <v>1271.1202000000001</v>
      </c>
      <c r="F577" s="39">
        <f>VLOOKUP(H577,Slevy!B:C,2,0)</f>
        <v>0.5</v>
      </c>
      <c r="G577" s="40">
        <f>ABS((E577*F577)-E577)</f>
        <v>635.56010000000003</v>
      </c>
      <c r="H577" s="1" t="s">
        <v>557</v>
      </c>
      <c r="I577" s="1" t="s">
        <v>2387</v>
      </c>
      <c r="J577" s="11">
        <f>VLOOKUP(I577,'%Zdražení'!A:C,3,0)</f>
        <v>0.06</v>
      </c>
      <c r="K577" s="17"/>
      <c r="M577" s="7"/>
    </row>
    <row r="578" spans="2:13" ht="19.5" customHeight="1" x14ac:dyDescent="0.25">
      <c r="B578" s="5" t="s">
        <v>828</v>
      </c>
      <c r="C578" s="6">
        <v>8595580530273</v>
      </c>
      <c r="D578" s="14" t="s">
        <v>815</v>
      </c>
      <c r="E578" s="38">
        <v>1271.1202000000001</v>
      </c>
      <c r="F578" s="39">
        <f>VLOOKUP(H578,Slevy!B:C,2,0)</f>
        <v>0.5</v>
      </c>
      <c r="G578" s="40">
        <f>ABS((E578*F578)-E578)</f>
        <v>635.56010000000003</v>
      </c>
      <c r="H578" s="1" t="s">
        <v>557</v>
      </c>
      <c r="I578" s="1" t="s">
        <v>2387</v>
      </c>
      <c r="J578" s="11">
        <f>VLOOKUP(I578,'%Zdražení'!A:C,3,0)</f>
        <v>0.06</v>
      </c>
      <c r="K578" s="17"/>
      <c r="M578" s="7"/>
    </row>
    <row r="579" spans="2:13" ht="19.5" customHeight="1" x14ac:dyDescent="0.25">
      <c r="B579" s="5" t="s">
        <v>829</v>
      </c>
      <c r="C579" s="6">
        <v>8595580530303</v>
      </c>
      <c r="D579" s="14" t="s">
        <v>815</v>
      </c>
      <c r="E579" s="38">
        <v>1323.0072</v>
      </c>
      <c r="F579" s="39">
        <f>VLOOKUP(H579,Slevy!B:C,2,0)</f>
        <v>0.5</v>
      </c>
      <c r="G579" s="40">
        <f>ABS((E579*F579)-E579)</f>
        <v>661.50360000000001</v>
      </c>
      <c r="H579" s="1" t="s">
        <v>557</v>
      </c>
      <c r="I579" s="1" t="s">
        <v>2387</v>
      </c>
      <c r="J579" s="11">
        <f>VLOOKUP(I579,'%Zdražení'!A:C,3,0)</f>
        <v>0.06</v>
      </c>
      <c r="K579" s="17"/>
      <c r="M579" s="7"/>
    </row>
    <row r="580" spans="2:13" ht="19.5" customHeight="1" x14ac:dyDescent="0.25">
      <c r="B580" s="5" t="s">
        <v>830</v>
      </c>
      <c r="C580" s="6">
        <v>8595580530310</v>
      </c>
      <c r="D580" s="14" t="s">
        <v>815</v>
      </c>
      <c r="E580" s="38">
        <v>1323.0072</v>
      </c>
      <c r="F580" s="39">
        <f>VLOOKUP(H580,Slevy!B:C,2,0)</f>
        <v>0.5</v>
      </c>
      <c r="G580" s="40">
        <f>ABS((E580*F580)-E580)</f>
        <v>661.50360000000001</v>
      </c>
      <c r="H580" s="1" t="s">
        <v>557</v>
      </c>
      <c r="I580" s="1" t="s">
        <v>2387</v>
      </c>
      <c r="J580" s="11">
        <f>VLOOKUP(I580,'%Zdražení'!A:C,3,0)</f>
        <v>0.06</v>
      </c>
      <c r="K580" s="17"/>
      <c r="M580" s="7"/>
    </row>
    <row r="581" spans="2:13" ht="19.5" customHeight="1" x14ac:dyDescent="0.25">
      <c r="B581" s="5" t="s">
        <v>831</v>
      </c>
      <c r="C581" s="6">
        <v>8595580545406</v>
      </c>
      <c r="D581" s="14" t="s">
        <v>832</v>
      </c>
      <c r="E581" s="38">
        <v>758.77980000000014</v>
      </c>
      <c r="F581" s="39">
        <f>VLOOKUP(H581,Slevy!B:C,2,0)</f>
        <v>0.5</v>
      </c>
      <c r="G581" s="40">
        <f>ABS((E581*F581)-E581)</f>
        <v>379.38990000000007</v>
      </c>
      <c r="H581" s="1" t="s">
        <v>557</v>
      </c>
      <c r="I581" s="1" t="s">
        <v>2387</v>
      </c>
      <c r="J581" s="11">
        <f>VLOOKUP(I581,'%Zdražení'!A:C,3,0)</f>
        <v>0.06</v>
      </c>
      <c r="K581" s="17"/>
      <c r="M581" s="7"/>
    </row>
    <row r="582" spans="2:13" ht="19.5" customHeight="1" x14ac:dyDescent="0.25">
      <c r="B582" s="5" t="s">
        <v>833</v>
      </c>
      <c r="C582" s="6">
        <v>8595580545413</v>
      </c>
      <c r="D582" s="14" t="s">
        <v>832</v>
      </c>
      <c r="E582" s="38">
        <v>758.77980000000014</v>
      </c>
      <c r="F582" s="39">
        <f>VLOOKUP(H582,Slevy!B:C,2,0)</f>
        <v>0.5</v>
      </c>
      <c r="G582" s="40">
        <f>ABS((E582*F582)-E582)</f>
        <v>379.38990000000007</v>
      </c>
      <c r="H582" s="1" t="s">
        <v>557</v>
      </c>
      <c r="I582" s="1" t="s">
        <v>2387</v>
      </c>
      <c r="J582" s="11">
        <f>VLOOKUP(I582,'%Zdražení'!A:C,3,0)</f>
        <v>0.06</v>
      </c>
      <c r="K582" s="17"/>
      <c r="M582" s="7"/>
    </row>
    <row r="583" spans="2:13" ht="19.5" customHeight="1" x14ac:dyDescent="0.25">
      <c r="B583" s="5" t="s">
        <v>834</v>
      </c>
      <c r="C583" s="6">
        <v>8595580541019</v>
      </c>
      <c r="D583" s="14" t="s">
        <v>832</v>
      </c>
      <c r="E583" s="38">
        <v>1011.7064000000001</v>
      </c>
      <c r="F583" s="39">
        <f>VLOOKUP(H583,Slevy!B:C,2,0)</f>
        <v>0.5</v>
      </c>
      <c r="G583" s="40">
        <f>ABS((E583*F583)-E583)</f>
        <v>505.85320000000007</v>
      </c>
      <c r="H583" s="1" t="s">
        <v>557</v>
      </c>
      <c r="I583" s="1" t="s">
        <v>2387</v>
      </c>
      <c r="J583" s="11">
        <f>VLOOKUP(I583,'%Zdražení'!A:C,3,0)</f>
        <v>0.06</v>
      </c>
      <c r="K583" s="17"/>
      <c r="M583" s="7"/>
    </row>
    <row r="584" spans="2:13" ht="19.5" customHeight="1" x14ac:dyDescent="0.25">
      <c r="B584" s="5" t="s">
        <v>835</v>
      </c>
      <c r="C584" s="6">
        <v>8595580541026</v>
      </c>
      <c r="D584" s="14" t="s">
        <v>832</v>
      </c>
      <c r="E584" s="38">
        <v>1011.7064000000001</v>
      </c>
      <c r="F584" s="39">
        <f>VLOOKUP(H584,Slevy!B:C,2,0)</f>
        <v>0.5</v>
      </c>
      <c r="G584" s="40">
        <f>ABS((E584*F584)-E584)</f>
        <v>505.85320000000007</v>
      </c>
      <c r="H584" s="1" t="s">
        <v>557</v>
      </c>
      <c r="I584" s="1" t="s">
        <v>2387</v>
      </c>
      <c r="J584" s="11">
        <f>VLOOKUP(I584,'%Zdražení'!A:C,3,0)</f>
        <v>0.06</v>
      </c>
      <c r="K584" s="17"/>
      <c r="M584" s="7"/>
    </row>
    <row r="585" spans="2:13" ht="19.5" customHeight="1" x14ac:dyDescent="0.25">
      <c r="B585" s="5" t="s">
        <v>836</v>
      </c>
      <c r="C585" s="6">
        <v>8595580540999</v>
      </c>
      <c r="D585" s="14" t="s">
        <v>832</v>
      </c>
      <c r="E585" s="38">
        <v>1063.5934</v>
      </c>
      <c r="F585" s="39">
        <f>VLOOKUP(H585,Slevy!B:C,2,0)</f>
        <v>0.5</v>
      </c>
      <c r="G585" s="40">
        <f>ABS((E585*F585)-E585)</f>
        <v>531.79669999999999</v>
      </c>
      <c r="H585" s="1" t="s">
        <v>557</v>
      </c>
      <c r="I585" s="1" t="s">
        <v>2387</v>
      </c>
      <c r="J585" s="11">
        <f>VLOOKUP(I585,'%Zdražení'!A:C,3,0)</f>
        <v>0.06</v>
      </c>
      <c r="K585" s="17"/>
      <c r="M585" s="7"/>
    </row>
    <row r="586" spans="2:13" ht="19.5" customHeight="1" x14ac:dyDescent="0.25">
      <c r="B586" s="5" t="s">
        <v>837</v>
      </c>
      <c r="C586" s="6">
        <v>8595580541002</v>
      </c>
      <c r="D586" s="14" t="s">
        <v>832</v>
      </c>
      <c r="E586" s="38">
        <v>1063.5934</v>
      </c>
      <c r="F586" s="39">
        <f>VLOOKUP(H586,Slevy!B:C,2,0)</f>
        <v>0.5</v>
      </c>
      <c r="G586" s="40">
        <f>ABS((E586*F586)-E586)</f>
        <v>531.79669999999999</v>
      </c>
      <c r="H586" s="1" t="s">
        <v>557</v>
      </c>
      <c r="I586" s="1" t="s">
        <v>2387</v>
      </c>
      <c r="J586" s="11">
        <f>VLOOKUP(I586,'%Zdražení'!A:C,3,0)</f>
        <v>0.06</v>
      </c>
      <c r="K586" s="17"/>
      <c r="M586" s="7"/>
    </row>
    <row r="587" spans="2:13" ht="19.5" customHeight="1" x14ac:dyDescent="0.25">
      <c r="B587" s="5" t="s">
        <v>838</v>
      </c>
      <c r="C587" s="6">
        <v>8595580540975</v>
      </c>
      <c r="D587" s="14" t="s">
        <v>832</v>
      </c>
      <c r="E587" s="38">
        <v>1115.4698000000001</v>
      </c>
      <c r="F587" s="39">
        <f>VLOOKUP(H587,Slevy!B:C,2,0)</f>
        <v>0.5</v>
      </c>
      <c r="G587" s="40">
        <f>ABS((E587*F587)-E587)</f>
        <v>557.73490000000004</v>
      </c>
      <c r="H587" s="1" t="s">
        <v>557</v>
      </c>
      <c r="I587" s="1" t="s">
        <v>2387</v>
      </c>
      <c r="J587" s="11">
        <f>VLOOKUP(I587,'%Zdražení'!A:C,3,0)</f>
        <v>0.06</v>
      </c>
      <c r="K587" s="17"/>
      <c r="M587" s="7"/>
    </row>
    <row r="588" spans="2:13" ht="19.5" customHeight="1" x14ac:dyDescent="0.25">
      <c r="B588" s="5" t="s">
        <v>839</v>
      </c>
      <c r="C588" s="6">
        <v>8595580540982</v>
      </c>
      <c r="D588" s="14" t="s">
        <v>832</v>
      </c>
      <c r="E588" s="38">
        <v>1115.4698000000001</v>
      </c>
      <c r="F588" s="39">
        <f>VLOOKUP(H588,Slevy!B:C,2,0)</f>
        <v>0.5</v>
      </c>
      <c r="G588" s="40">
        <f>ABS((E588*F588)-E588)</f>
        <v>557.73490000000004</v>
      </c>
      <c r="H588" s="1" t="s">
        <v>557</v>
      </c>
      <c r="I588" s="1" t="s">
        <v>2387</v>
      </c>
      <c r="J588" s="11">
        <f>VLOOKUP(I588,'%Zdražení'!A:C,3,0)</f>
        <v>0.06</v>
      </c>
      <c r="K588" s="17"/>
      <c r="M588" s="7"/>
    </row>
    <row r="589" spans="2:13" ht="19.5" customHeight="1" x14ac:dyDescent="0.25">
      <c r="B589" s="5" t="s">
        <v>840</v>
      </c>
      <c r="C589" s="6">
        <v>8595580540951</v>
      </c>
      <c r="D589" s="14" t="s">
        <v>832</v>
      </c>
      <c r="E589" s="38">
        <v>1167.3568</v>
      </c>
      <c r="F589" s="39">
        <f>VLOOKUP(H589,Slevy!B:C,2,0)</f>
        <v>0.5</v>
      </c>
      <c r="G589" s="40">
        <f>ABS((E589*F589)-E589)</f>
        <v>583.67840000000001</v>
      </c>
      <c r="H589" s="1" t="s">
        <v>557</v>
      </c>
      <c r="I589" s="1" t="s">
        <v>2387</v>
      </c>
      <c r="J589" s="11">
        <f>VLOOKUP(I589,'%Zdražení'!A:C,3,0)</f>
        <v>0.06</v>
      </c>
      <c r="K589" s="17"/>
      <c r="M589" s="7"/>
    </row>
    <row r="590" spans="2:13" ht="19.5" customHeight="1" x14ac:dyDescent="0.25">
      <c r="B590" s="5" t="s">
        <v>841</v>
      </c>
      <c r="C590" s="6">
        <v>8595580540968</v>
      </c>
      <c r="D590" s="14" t="s">
        <v>832</v>
      </c>
      <c r="E590" s="38">
        <v>1167.3568</v>
      </c>
      <c r="F590" s="39">
        <f>VLOOKUP(H590,Slevy!B:C,2,0)</f>
        <v>0.5</v>
      </c>
      <c r="G590" s="40">
        <f>ABS((E590*F590)-E590)</f>
        <v>583.67840000000001</v>
      </c>
      <c r="H590" s="1" t="s">
        <v>557</v>
      </c>
      <c r="I590" s="1" t="s">
        <v>2387</v>
      </c>
      <c r="J590" s="11">
        <f>VLOOKUP(I590,'%Zdražení'!A:C,3,0)</f>
        <v>0.06</v>
      </c>
      <c r="K590" s="17"/>
      <c r="M590" s="7"/>
    </row>
    <row r="591" spans="2:13" ht="19.5" customHeight="1" x14ac:dyDescent="0.25">
      <c r="B591" s="5" t="s">
        <v>842</v>
      </c>
      <c r="C591" s="6">
        <v>8595580540937</v>
      </c>
      <c r="D591" s="14" t="s">
        <v>832</v>
      </c>
      <c r="E591" s="38">
        <v>1219.2438000000002</v>
      </c>
      <c r="F591" s="39">
        <f>VLOOKUP(H591,Slevy!B:C,2,0)</f>
        <v>0.5</v>
      </c>
      <c r="G591" s="40">
        <f>ABS((E591*F591)-E591)</f>
        <v>609.6219000000001</v>
      </c>
      <c r="H591" s="1" t="s">
        <v>557</v>
      </c>
      <c r="I591" s="1" t="s">
        <v>2387</v>
      </c>
      <c r="J591" s="11">
        <f>VLOOKUP(I591,'%Zdražení'!A:C,3,0)</f>
        <v>0.06</v>
      </c>
      <c r="K591" s="17"/>
      <c r="M591" s="7"/>
    </row>
    <row r="592" spans="2:13" ht="19.5" customHeight="1" x14ac:dyDescent="0.25">
      <c r="B592" s="5" t="s">
        <v>843</v>
      </c>
      <c r="C592" s="6">
        <v>8595580540944</v>
      </c>
      <c r="D592" s="14" t="s">
        <v>832</v>
      </c>
      <c r="E592" s="38">
        <v>1219.2438000000002</v>
      </c>
      <c r="F592" s="39">
        <f>VLOOKUP(H592,Slevy!B:C,2,0)</f>
        <v>0.5</v>
      </c>
      <c r="G592" s="40">
        <f>ABS((E592*F592)-E592)</f>
        <v>609.6219000000001</v>
      </c>
      <c r="H592" s="1" t="s">
        <v>557</v>
      </c>
      <c r="I592" s="1" t="s">
        <v>2387</v>
      </c>
      <c r="J592" s="11">
        <f>VLOOKUP(I592,'%Zdražení'!A:C,3,0)</f>
        <v>0.06</v>
      </c>
      <c r="K592" s="17"/>
      <c r="M592" s="7"/>
    </row>
    <row r="593" spans="2:13" ht="19.5" customHeight="1" x14ac:dyDescent="0.25">
      <c r="B593" s="5" t="s">
        <v>844</v>
      </c>
      <c r="C593" s="6">
        <v>8595580540913</v>
      </c>
      <c r="D593" s="14" t="s">
        <v>832</v>
      </c>
      <c r="E593" s="38">
        <v>1271.1202000000001</v>
      </c>
      <c r="F593" s="39">
        <f>VLOOKUP(H593,Slevy!B:C,2,0)</f>
        <v>0.5</v>
      </c>
      <c r="G593" s="40">
        <f>ABS((E593*F593)-E593)</f>
        <v>635.56010000000003</v>
      </c>
      <c r="H593" s="1" t="s">
        <v>557</v>
      </c>
      <c r="I593" s="1" t="s">
        <v>2387</v>
      </c>
      <c r="J593" s="11">
        <f>VLOOKUP(I593,'%Zdražení'!A:C,3,0)</f>
        <v>0.06</v>
      </c>
      <c r="K593" s="17"/>
      <c r="M593" s="7"/>
    </row>
    <row r="594" spans="2:13" ht="19.5" customHeight="1" x14ac:dyDescent="0.25">
      <c r="B594" s="5" t="s">
        <v>845</v>
      </c>
      <c r="C594" s="6">
        <v>8595580540920</v>
      </c>
      <c r="D594" s="14" t="s">
        <v>832</v>
      </c>
      <c r="E594" s="38">
        <v>1271.1202000000001</v>
      </c>
      <c r="F594" s="39">
        <f>VLOOKUP(H594,Slevy!B:C,2,0)</f>
        <v>0.5</v>
      </c>
      <c r="G594" s="40">
        <f>ABS((E594*F594)-E594)</f>
        <v>635.56010000000003</v>
      </c>
      <c r="H594" s="1" t="s">
        <v>557</v>
      </c>
      <c r="I594" s="1" t="s">
        <v>2387</v>
      </c>
      <c r="J594" s="11">
        <f>VLOOKUP(I594,'%Zdražení'!A:C,3,0)</f>
        <v>0.06</v>
      </c>
      <c r="K594" s="17"/>
      <c r="M594" s="7"/>
    </row>
    <row r="595" spans="2:13" ht="19.5" customHeight="1" x14ac:dyDescent="0.25">
      <c r="B595" s="5" t="s">
        <v>846</v>
      </c>
      <c r="C595" s="6">
        <v>8595580540890</v>
      </c>
      <c r="D595" s="14" t="s">
        <v>832</v>
      </c>
      <c r="E595" s="38">
        <v>1323.0072</v>
      </c>
      <c r="F595" s="39">
        <f>VLOOKUP(H595,Slevy!B:C,2,0)</f>
        <v>0.5</v>
      </c>
      <c r="G595" s="40">
        <f>ABS((E595*F595)-E595)</f>
        <v>661.50360000000001</v>
      </c>
      <c r="H595" s="1" t="s">
        <v>557</v>
      </c>
      <c r="I595" s="1" t="s">
        <v>2387</v>
      </c>
      <c r="J595" s="11">
        <f>VLOOKUP(I595,'%Zdražení'!A:C,3,0)</f>
        <v>0.06</v>
      </c>
      <c r="K595" s="17"/>
      <c r="M595" s="7"/>
    </row>
    <row r="596" spans="2:13" ht="19.5" customHeight="1" x14ac:dyDescent="0.25">
      <c r="B596" s="5" t="s">
        <v>847</v>
      </c>
      <c r="C596" s="6">
        <v>8595580540906</v>
      </c>
      <c r="D596" s="14" t="s">
        <v>832</v>
      </c>
      <c r="E596" s="38">
        <v>1323.0072</v>
      </c>
      <c r="F596" s="39">
        <f>VLOOKUP(H596,Slevy!B:C,2,0)</f>
        <v>0.5</v>
      </c>
      <c r="G596" s="40">
        <f>ABS((E596*F596)-E596)</f>
        <v>661.50360000000001</v>
      </c>
      <c r="H596" s="1" t="s">
        <v>557</v>
      </c>
      <c r="I596" s="1" t="s">
        <v>2387</v>
      </c>
      <c r="J596" s="11">
        <f>VLOOKUP(I596,'%Zdražení'!A:C,3,0)</f>
        <v>0.06</v>
      </c>
      <c r="K596" s="17"/>
      <c r="M596" s="7"/>
    </row>
    <row r="597" spans="2:13" ht="19.5" customHeight="1" x14ac:dyDescent="0.25">
      <c r="B597" s="5" t="s">
        <v>848</v>
      </c>
      <c r="C597" s="6">
        <v>8595580545567</v>
      </c>
      <c r="D597" s="14" t="s">
        <v>849</v>
      </c>
      <c r="E597" s="38">
        <v>758.77980000000014</v>
      </c>
      <c r="F597" s="39">
        <f>VLOOKUP(H597,Slevy!B:C,2,0)</f>
        <v>0.5</v>
      </c>
      <c r="G597" s="40">
        <f>ABS((E597*F597)-E597)</f>
        <v>379.38990000000007</v>
      </c>
      <c r="H597" s="1" t="s">
        <v>557</v>
      </c>
      <c r="I597" s="1" t="s">
        <v>2387</v>
      </c>
      <c r="J597" s="11">
        <f>VLOOKUP(I597,'%Zdražení'!A:C,3,0)</f>
        <v>0.06</v>
      </c>
      <c r="K597" s="17"/>
      <c r="M597" s="7"/>
    </row>
    <row r="598" spans="2:13" ht="19.5" customHeight="1" x14ac:dyDescent="0.25">
      <c r="B598" s="5" t="s">
        <v>850</v>
      </c>
      <c r="C598" s="6">
        <v>8595580545598</v>
      </c>
      <c r="D598" s="14" t="s">
        <v>849</v>
      </c>
      <c r="E598" s="38">
        <v>758.77980000000014</v>
      </c>
      <c r="F598" s="39">
        <f>VLOOKUP(H598,Slevy!B:C,2,0)</f>
        <v>0.5</v>
      </c>
      <c r="G598" s="40">
        <f>ABS((E598*F598)-E598)</f>
        <v>379.38990000000007</v>
      </c>
      <c r="H598" s="1" t="s">
        <v>557</v>
      </c>
      <c r="I598" s="1" t="s">
        <v>2387</v>
      </c>
      <c r="J598" s="11">
        <f>VLOOKUP(I598,'%Zdražení'!A:C,3,0)</f>
        <v>0.06</v>
      </c>
      <c r="K598" s="17"/>
      <c r="M598" s="7"/>
    </row>
    <row r="599" spans="2:13" ht="19.5" customHeight="1" x14ac:dyDescent="0.25">
      <c r="B599" s="5" t="s">
        <v>851</v>
      </c>
      <c r="C599" s="6">
        <v>8595580540876</v>
      </c>
      <c r="D599" s="14" t="s">
        <v>849</v>
      </c>
      <c r="E599" s="38">
        <v>1011.7064000000001</v>
      </c>
      <c r="F599" s="39">
        <f>VLOOKUP(H599,Slevy!B:C,2,0)</f>
        <v>0.5</v>
      </c>
      <c r="G599" s="40">
        <f>ABS((E599*F599)-E599)</f>
        <v>505.85320000000007</v>
      </c>
      <c r="H599" s="1" t="s">
        <v>557</v>
      </c>
      <c r="I599" s="1" t="s">
        <v>2387</v>
      </c>
      <c r="J599" s="11">
        <f>VLOOKUP(I599,'%Zdražení'!A:C,3,0)</f>
        <v>0.06</v>
      </c>
      <c r="K599" s="17"/>
      <c r="M599" s="7"/>
    </row>
    <row r="600" spans="2:13" ht="19.5" customHeight="1" x14ac:dyDescent="0.25">
      <c r="B600" s="5" t="s">
        <v>852</v>
      </c>
      <c r="C600" s="6">
        <v>8595580540883</v>
      </c>
      <c r="D600" s="14" t="s">
        <v>849</v>
      </c>
      <c r="E600" s="38">
        <v>1011.7064000000001</v>
      </c>
      <c r="F600" s="39">
        <f>VLOOKUP(H600,Slevy!B:C,2,0)</f>
        <v>0.5</v>
      </c>
      <c r="G600" s="40">
        <f>ABS((E600*F600)-E600)</f>
        <v>505.85320000000007</v>
      </c>
      <c r="H600" s="1" t="s">
        <v>557</v>
      </c>
      <c r="I600" s="1" t="s">
        <v>2387</v>
      </c>
      <c r="J600" s="11">
        <f>VLOOKUP(I600,'%Zdražení'!A:C,3,0)</f>
        <v>0.06</v>
      </c>
      <c r="K600" s="17"/>
      <c r="M600" s="7"/>
    </row>
    <row r="601" spans="2:13" ht="19.5" customHeight="1" x14ac:dyDescent="0.25">
      <c r="B601" s="5" t="s">
        <v>853</v>
      </c>
      <c r="C601" s="6">
        <v>8595580540852</v>
      </c>
      <c r="D601" s="14" t="s">
        <v>849</v>
      </c>
      <c r="E601" s="38">
        <v>1063.5934</v>
      </c>
      <c r="F601" s="39">
        <f>VLOOKUP(H601,Slevy!B:C,2,0)</f>
        <v>0.5</v>
      </c>
      <c r="G601" s="40">
        <f>ABS((E601*F601)-E601)</f>
        <v>531.79669999999999</v>
      </c>
      <c r="H601" s="1" t="s">
        <v>557</v>
      </c>
      <c r="I601" s="1" t="s">
        <v>2387</v>
      </c>
      <c r="J601" s="11">
        <f>VLOOKUP(I601,'%Zdražení'!A:C,3,0)</f>
        <v>0.06</v>
      </c>
      <c r="K601" s="17"/>
      <c r="M601" s="7"/>
    </row>
    <row r="602" spans="2:13" ht="19.5" customHeight="1" x14ac:dyDescent="0.25">
      <c r="B602" s="5" t="s">
        <v>854</v>
      </c>
      <c r="C602" s="6">
        <v>8595580540869</v>
      </c>
      <c r="D602" s="14" t="s">
        <v>849</v>
      </c>
      <c r="E602" s="38">
        <v>1063.5934</v>
      </c>
      <c r="F602" s="39">
        <f>VLOOKUP(H602,Slevy!B:C,2,0)</f>
        <v>0.5</v>
      </c>
      <c r="G602" s="40">
        <f>ABS((E602*F602)-E602)</f>
        <v>531.79669999999999</v>
      </c>
      <c r="H602" s="1" t="s">
        <v>557</v>
      </c>
      <c r="I602" s="1" t="s">
        <v>2387</v>
      </c>
      <c r="J602" s="11">
        <f>VLOOKUP(I602,'%Zdražení'!A:C,3,0)</f>
        <v>0.06</v>
      </c>
      <c r="K602" s="17"/>
      <c r="M602" s="7"/>
    </row>
    <row r="603" spans="2:13" ht="19.5" customHeight="1" x14ac:dyDescent="0.25">
      <c r="B603" s="5" t="s">
        <v>855</v>
      </c>
      <c r="C603" s="6">
        <v>8595580540838</v>
      </c>
      <c r="D603" s="14" t="s">
        <v>849</v>
      </c>
      <c r="E603" s="38">
        <v>1115.4698000000001</v>
      </c>
      <c r="F603" s="39">
        <f>VLOOKUP(H603,Slevy!B:C,2,0)</f>
        <v>0.5</v>
      </c>
      <c r="G603" s="40">
        <f>ABS((E603*F603)-E603)</f>
        <v>557.73490000000004</v>
      </c>
      <c r="H603" s="1" t="s">
        <v>557</v>
      </c>
      <c r="I603" s="1" t="s">
        <v>2387</v>
      </c>
      <c r="J603" s="11">
        <f>VLOOKUP(I603,'%Zdražení'!A:C,3,0)</f>
        <v>0.06</v>
      </c>
      <c r="K603" s="17"/>
      <c r="M603" s="7"/>
    </row>
    <row r="604" spans="2:13" ht="19.5" customHeight="1" x14ac:dyDescent="0.25">
      <c r="B604" s="5" t="s">
        <v>856</v>
      </c>
      <c r="C604" s="6">
        <v>8595580540845</v>
      </c>
      <c r="D604" s="14" t="s">
        <v>849</v>
      </c>
      <c r="E604" s="38">
        <v>1115.4698000000001</v>
      </c>
      <c r="F604" s="39">
        <f>VLOOKUP(H604,Slevy!B:C,2,0)</f>
        <v>0.5</v>
      </c>
      <c r="G604" s="40">
        <f>ABS((E604*F604)-E604)</f>
        <v>557.73490000000004</v>
      </c>
      <c r="H604" s="1" t="s">
        <v>557</v>
      </c>
      <c r="I604" s="1" t="s">
        <v>2387</v>
      </c>
      <c r="J604" s="11">
        <f>VLOOKUP(I604,'%Zdražení'!A:C,3,0)</f>
        <v>0.06</v>
      </c>
      <c r="K604" s="17"/>
      <c r="M604" s="7"/>
    </row>
    <row r="605" spans="2:13" ht="19.5" customHeight="1" x14ac:dyDescent="0.25">
      <c r="B605" s="5" t="s">
        <v>857</v>
      </c>
      <c r="C605" s="6">
        <v>8595580540814</v>
      </c>
      <c r="D605" s="14" t="s">
        <v>849</v>
      </c>
      <c r="E605" s="38">
        <v>1167.3568</v>
      </c>
      <c r="F605" s="39">
        <f>VLOOKUP(H605,Slevy!B:C,2,0)</f>
        <v>0.5</v>
      </c>
      <c r="G605" s="40">
        <f>ABS((E605*F605)-E605)</f>
        <v>583.67840000000001</v>
      </c>
      <c r="H605" s="1" t="s">
        <v>557</v>
      </c>
      <c r="I605" s="1" t="s">
        <v>2387</v>
      </c>
      <c r="J605" s="11">
        <f>VLOOKUP(I605,'%Zdražení'!A:C,3,0)</f>
        <v>0.06</v>
      </c>
      <c r="K605" s="17"/>
      <c r="M605" s="7"/>
    </row>
    <row r="606" spans="2:13" ht="19.5" customHeight="1" x14ac:dyDescent="0.25">
      <c r="B606" s="5" t="s">
        <v>858</v>
      </c>
      <c r="C606" s="6">
        <v>8595580540821</v>
      </c>
      <c r="D606" s="14" t="s">
        <v>849</v>
      </c>
      <c r="E606" s="38">
        <v>1167.3568</v>
      </c>
      <c r="F606" s="39">
        <f>VLOOKUP(H606,Slevy!B:C,2,0)</f>
        <v>0.5</v>
      </c>
      <c r="G606" s="40">
        <f>ABS((E606*F606)-E606)</f>
        <v>583.67840000000001</v>
      </c>
      <c r="H606" s="1" t="s">
        <v>557</v>
      </c>
      <c r="I606" s="1" t="s">
        <v>2387</v>
      </c>
      <c r="J606" s="11">
        <f>VLOOKUP(I606,'%Zdražení'!A:C,3,0)</f>
        <v>0.06</v>
      </c>
      <c r="K606" s="17"/>
      <c r="M606" s="7"/>
    </row>
    <row r="607" spans="2:13" ht="19.5" customHeight="1" x14ac:dyDescent="0.25">
      <c r="B607" s="5" t="s">
        <v>859</v>
      </c>
      <c r="C607" s="6">
        <v>8595580540791</v>
      </c>
      <c r="D607" s="14" t="s">
        <v>849</v>
      </c>
      <c r="E607" s="38">
        <v>1219.2438000000002</v>
      </c>
      <c r="F607" s="39">
        <f>VLOOKUP(H607,Slevy!B:C,2,0)</f>
        <v>0.5</v>
      </c>
      <c r="G607" s="40">
        <f>ABS((E607*F607)-E607)</f>
        <v>609.6219000000001</v>
      </c>
      <c r="H607" s="1" t="s">
        <v>557</v>
      </c>
      <c r="I607" s="1" t="s">
        <v>2387</v>
      </c>
      <c r="J607" s="11">
        <f>VLOOKUP(I607,'%Zdražení'!A:C,3,0)</f>
        <v>0.06</v>
      </c>
      <c r="K607" s="17"/>
      <c r="M607" s="7"/>
    </row>
    <row r="608" spans="2:13" ht="19.5" customHeight="1" x14ac:dyDescent="0.25">
      <c r="B608" s="5" t="s">
        <v>860</v>
      </c>
      <c r="C608" s="6">
        <v>8595580540807</v>
      </c>
      <c r="D608" s="14" t="s">
        <v>849</v>
      </c>
      <c r="E608" s="38">
        <v>1219.2438000000002</v>
      </c>
      <c r="F608" s="39">
        <f>VLOOKUP(H608,Slevy!B:C,2,0)</f>
        <v>0.5</v>
      </c>
      <c r="G608" s="40">
        <f>ABS((E608*F608)-E608)</f>
        <v>609.6219000000001</v>
      </c>
      <c r="H608" s="1" t="s">
        <v>557</v>
      </c>
      <c r="I608" s="1" t="s">
        <v>2387</v>
      </c>
      <c r="J608" s="11">
        <f>VLOOKUP(I608,'%Zdražení'!A:C,3,0)</f>
        <v>0.06</v>
      </c>
      <c r="K608" s="17"/>
      <c r="M608" s="7"/>
    </row>
    <row r="609" spans="2:13" ht="19.5" customHeight="1" x14ac:dyDescent="0.25">
      <c r="B609" s="5" t="s">
        <v>861</v>
      </c>
      <c r="C609" s="6">
        <v>8595580540777</v>
      </c>
      <c r="D609" s="14" t="s">
        <v>849</v>
      </c>
      <c r="E609" s="38">
        <v>1271.1202000000001</v>
      </c>
      <c r="F609" s="39">
        <f>VLOOKUP(H609,Slevy!B:C,2,0)</f>
        <v>0.5</v>
      </c>
      <c r="G609" s="40">
        <f>ABS((E609*F609)-E609)</f>
        <v>635.56010000000003</v>
      </c>
      <c r="H609" s="1" t="s">
        <v>557</v>
      </c>
      <c r="I609" s="1" t="s">
        <v>2387</v>
      </c>
      <c r="J609" s="11">
        <f>VLOOKUP(I609,'%Zdražení'!A:C,3,0)</f>
        <v>0.06</v>
      </c>
      <c r="K609" s="17"/>
      <c r="M609" s="7"/>
    </row>
    <row r="610" spans="2:13" ht="19.5" customHeight="1" x14ac:dyDescent="0.25">
      <c r="B610" s="5" t="s">
        <v>862</v>
      </c>
      <c r="C610" s="6">
        <v>8595580540784</v>
      </c>
      <c r="D610" s="14" t="s">
        <v>849</v>
      </c>
      <c r="E610" s="38">
        <v>1271.1202000000001</v>
      </c>
      <c r="F610" s="39">
        <f>VLOOKUP(H610,Slevy!B:C,2,0)</f>
        <v>0.5</v>
      </c>
      <c r="G610" s="40">
        <f>ABS((E610*F610)-E610)</f>
        <v>635.56010000000003</v>
      </c>
      <c r="H610" s="1" t="s">
        <v>557</v>
      </c>
      <c r="I610" s="1" t="s">
        <v>2387</v>
      </c>
      <c r="J610" s="11">
        <f>VLOOKUP(I610,'%Zdražení'!A:C,3,0)</f>
        <v>0.06</v>
      </c>
      <c r="K610" s="17"/>
      <c r="M610" s="7"/>
    </row>
    <row r="611" spans="2:13" ht="19.5" customHeight="1" x14ac:dyDescent="0.25">
      <c r="B611" s="5" t="s">
        <v>863</v>
      </c>
      <c r="C611" s="6">
        <v>8595580540753</v>
      </c>
      <c r="D611" s="14" t="s">
        <v>849</v>
      </c>
      <c r="E611" s="38">
        <v>1323.0072</v>
      </c>
      <c r="F611" s="39">
        <f>VLOOKUP(H611,Slevy!B:C,2,0)</f>
        <v>0.5</v>
      </c>
      <c r="G611" s="40">
        <f>ABS((E611*F611)-E611)</f>
        <v>661.50360000000001</v>
      </c>
      <c r="H611" s="1" t="s">
        <v>557</v>
      </c>
      <c r="I611" s="1" t="s">
        <v>2387</v>
      </c>
      <c r="J611" s="11">
        <f>VLOOKUP(I611,'%Zdražení'!A:C,3,0)</f>
        <v>0.06</v>
      </c>
      <c r="K611" s="17"/>
      <c r="M611" s="7"/>
    </row>
    <row r="612" spans="2:13" ht="19.5" customHeight="1" x14ac:dyDescent="0.25">
      <c r="B612" s="5" t="s">
        <v>864</v>
      </c>
      <c r="C612" s="6">
        <v>8595580540760</v>
      </c>
      <c r="D612" s="14" t="s">
        <v>849</v>
      </c>
      <c r="E612" s="38">
        <v>1323.0072</v>
      </c>
      <c r="F612" s="39">
        <f>VLOOKUP(H612,Slevy!B:C,2,0)</f>
        <v>0.5</v>
      </c>
      <c r="G612" s="40">
        <f>ABS((E612*F612)-E612)</f>
        <v>661.50360000000001</v>
      </c>
      <c r="H612" s="1" t="s">
        <v>557</v>
      </c>
      <c r="I612" s="1" t="s">
        <v>2387</v>
      </c>
      <c r="J612" s="11">
        <f>VLOOKUP(I612,'%Zdražení'!A:C,3,0)</f>
        <v>0.06</v>
      </c>
      <c r="K612" s="17"/>
      <c r="M612" s="7"/>
    </row>
    <row r="613" spans="2:13" ht="19.5" customHeight="1" x14ac:dyDescent="0.25">
      <c r="B613" s="4"/>
      <c r="C613" s="4"/>
      <c r="D613" s="44" t="s">
        <v>865</v>
      </c>
      <c r="E613" s="37"/>
      <c r="F613" s="37"/>
      <c r="G613" s="37"/>
      <c r="H613" s="4"/>
      <c r="I613" s="4"/>
      <c r="J613" s="4"/>
      <c r="K613" s="4"/>
    </row>
    <row r="614" spans="2:13" ht="19.5" customHeight="1" x14ac:dyDescent="0.25">
      <c r="B614" s="5" t="s">
        <v>866</v>
      </c>
      <c r="C614" s="6">
        <v>8595580532741</v>
      </c>
      <c r="D614" s="14" t="s">
        <v>867</v>
      </c>
      <c r="E614" s="38">
        <v>43.587200000000003</v>
      </c>
      <c r="F614" s="39">
        <f>VLOOKUP(H614,Slevy!B:C,2,0)</f>
        <v>0.5</v>
      </c>
      <c r="G614" s="40">
        <f>ABS((E614*F614)-E614)</f>
        <v>21.793600000000001</v>
      </c>
      <c r="H614" s="1" t="s">
        <v>557</v>
      </c>
      <c r="I614" s="1" t="s">
        <v>2387</v>
      </c>
      <c r="J614" s="11">
        <f>VLOOKUP(I614,'%Zdražení'!A:C,3,0)</f>
        <v>0.06</v>
      </c>
      <c r="K614" s="17"/>
      <c r="M614" s="7"/>
    </row>
    <row r="615" spans="2:13" ht="19.5" customHeight="1" x14ac:dyDescent="0.25">
      <c r="B615" s="5" t="s">
        <v>868</v>
      </c>
      <c r="C615" s="6">
        <v>8595580562298</v>
      </c>
      <c r="D615" s="14" t="s">
        <v>869</v>
      </c>
      <c r="E615" s="38">
        <v>43.534200000000006</v>
      </c>
      <c r="F615" s="39">
        <f>VLOOKUP(H615,Slevy!B:C,2,0)</f>
        <v>0.5</v>
      </c>
      <c r="G615" s="40">
        <f>ABS((E615*F615)-E615)</f>
        <v>21.767100000000003</v>
      </c>
      <c r="H615" s="1" t="s">
        <v>557</v>
      </c>
      <c r="I615" s="1" t="s">
        <v>2387</v>
      </c>
      <c r="J615" s="11">
        <f>VLOOKUP(I615,'%Zdražení'!A:C,3,0)</f>
        <v>0.06</v>
      </c>
      <c r="K615" s="17"/>
      <c r="M615" s="7"/>
    </row>
    <row r="616" spans="2:13" ht="19.5" customHeight="1" x14ac:dyDescent="0.25">
      <c r="B616" s="5" t="s">
        <v>870</v>
      </c>
      <c r="C616" s="6">
        <v>8595580562304</v>
      </c>
      <c r="D616" s="14" t="s">
        <v>871</v>
      </c>
      <c r="E616" s="38">
        <v>43.597800000000007</v>
      </c>
      <c r="F616" s="39">
        <f>VLOOKUP(H616,Slevy!B:C,2,0)</f>
        <v>0.5</v>
      </c>
      <c r="G616" s="40">
        <f>ABS((E616*F616)-E616)</f>
        <v>21.798900000000003</v>
      </c>
      <c r="H616" s="1" t="s">
        <v>557</v>
      </c>
      <c r="I616" s="1" t="s">
        <v>2387</v>
      </c>
      <c r="J616" s="11">
        <f>VLOOKUP(I616,'%Zdražení'!A:C,3,0)</f>
        <v>0.06</v>
      </c>
      <c r="K616" s="17"/>
      <c r="M616" s="7"/>
    </row>
    <row r="617" spans="2:13" ht="19.5" customHeight="1" x14ac:dyDescent="0.25">
      <c r="B617" s="5" t="s">
        <v>872</v>
      </c>
      <c r="C617" s="6">
        <v>8595580562311</v>
      </c>
      <c r="D617" s="14" t="s">
        <v>873</v>
      </c>
      <c r="E617" s="38">
        <v>43.597800000000007</v>
      </c>
      <c r="F617" s="39">
        <f>VLOOKUP(H617,Slevy!B:C,2,0)</f>
        <v>0.5</v>
      </c>
      <c r="G617" s="40">
        <f>ABS((E617*F617)-E617)</f>
        <v>21.798900000000003</v>
      </c>
      <c r="H617" s="1" t="s">
        <v>557</v>
      </c>
      <c r="I617" s="1" t="s">
        <v>2387</v>
      </c>
      <c r="J617" s="11">
        <f>VLOOKUP(I617,'%Zdražení'!A:C,3,0)</f>
        <v>0.06</v>
      </c>
      <c r="K617" s="17"/>
      <c r="M617" s="7"/>
    </row>
    <row r="618" spans="2:13" ht="19.5" customHeight="1" x14ac:dyDescent="0.25">
      <c r="B618" s="5" t="s">
        <v>874</v>
      </c>
      <c r="C618" s="6">
        <v>8595580559854</v>
      </c>
      <c r="D618" s="14" t="s">
        <v>875</v>
      </c>
      <c r="E618" s="38">
        <v>102.78450000000001</v>
      </c>
      <c r="F618" s="39">
        <f>VLOOKUP(H618,Slevy!B:C,2,0)</f>
        <v>0.5</v>
      </c>
      <c r="G618" s="40">
        <f>ABS((E618*F618)-E618)</f>
        <v>51.392250000000004</v>
      </c>
      <c r="H618" s="1" t="s">
        <v>557</v>
      </c>
      <c r="I618" s="1" t="s">
        <v>2388</v>
      </c>
      <c r="J618" s="11">
        <f>VLOOKUP(I618,'%Zdražení'!A:C,3,0)</f>
        <v>0.05</v>
      </c>
      <c r="K618" s="17"/>
      <c r="M618" s="7"/>
    </row>
    <row r="619" spans="2:13" ht="19.5" customHeight="1" x14ac:dyDescent="0.25">
      <c r="B619" s="5" t="s">
        <v>876</v>
      </c>
      <c r="C619" s="6">
        <v>8595580560485</v>
      </c>
      <c r="D619" s="14" t="s">
        <v>877</v>
      </c>
      <c r="E619" s="38">
        <v>102.78450000000001</v>
      </c>
      <c r="F619" s="39">
        <f>VLOOKUP(H619,Slevy!B:C,2,0)</f>
        <v>0.5</v>
      </c>
      <c r="G619" s="40">
        <f>ABS((E619*F619)-E619)</f>
        <v>51.392250000000004</v>
      </c>
      <c r="H619" s="1" t="s">
        <v>557</v>
      </c>
      <c r="I619" s="1" t="s">
        <v>2388</v>
      </c>
      <c r="J619" s="11">
        <f>VLOOKUP(I619,'%Zdražení'!A:C,3,0)</f>
        <v>0.05</v>
      </c>
      <c r="K619" s="17"/>
      <c r="M619" s="7"/>
    </row>
    <row r="620" spans="2:13" ht="19.5" customHeight="1" x14ac:dyDescent="0.25">
      <c r="B620" s="5" t="s">
        <v>878</v>
      </c>
      <c r="C620" s="6">
        <v>8595580507831</v>
      </c>
      <c r="D620" s="14" t="s">
        <v>879</v>
      </c>
      <c r="E620" s="38">
        <v>25.874600000000001</v>
      </c>
      <c r="F620" s="39">
        <f>VLOOKUP(H620,Slevy!B:C,2,0)</f>
        <v>0.5</v>
      </c>
      <c r="G620" s="40">
        <f>ABS((E620*F620)-E620)</f>
        <v>12.9373</v>
      </c>
      <c r="H620" s="1" t="s">
        <v>557</v>
      </c>
      <c r="I620" s="1" t="s">
        <v>2387</v>
      </c>
      <c r="J620" s="11">
        <f>VLOOKUP(I620,'%Zdražení'!A:C,3,0)</f>
        <v>0.06</v>
      </c>
      <c r="K620" s="17"/>
      <c r="M620" s="7"/>
    </row>
    <row r="621" spans="2:13" ht="19.5" customHeight="1" x14ac:dyDescent="0.25">
      <c r="B621" s="4"/>
      <c r="C621" s="4"/>
      <c r="D621" s="44" t="s">
        <v>880</v>
      </c>
      <c r="E621" s="37"/>
      <c r="F621" s="37"/>
      <c r="G621" s="37"/>
      <c r="H621" s="4"/>
      <c r="I621" s="4"/>
      <c r="J621" s="4"/>
      <c r="K621" s="4"/>
    </row>
    <row r="622" spans="2:13" ht="19.5" customHeight="1" x14ac:dyDescent="0.25">
      <c r="B622" s="5" t="s">
        <v>881</v>
      </c>
      <c r="C622" s="6">
        <v>8595580571832</v>
      </c>
      <c r="D622" s="14" t="s">
        <v>882</v>
      </c>
      <c r="E622" s="38">
        <v>499.15949999999998</v>
      </c>
      <c r="F622" s="39">
        <f>VLOOKUP(H622,Slevy!B:C,2,0)</f>
        <v>0.5</v>
      </c>
      <c r="G622" s="40">
        <f>ABS((E622*F622)-E622)</f>
        <v>249.57974999999999</v>
      </c>
      <c r="H622" s="1" t="s">
        <v>557</v>
      </c>
      <c r="I622" s="1" t="s">
        <v>2388</v>
      </c>
      <c r="J622" s="11">
        <f>VLOOKUP(I622,'%Zdražení'!A:C,3,0)</f>
        <v>0.05</v>
      </c>
      <c r="K622" s="17"/>
      <c r="M622" s="7"/>
    </row>
    <row r="623" spans="2:13" ht="19.5" customHeight="1" x14ac:dyDescent="0.25">
      <c r="B623" s="5" t="s">
        <v>883</v>
      </c>
      <c r="C623" s="6">
        <v>8595580571856</v>
      </c>
      <c r="D623" s="14" t="s">
        <v>882</v>
      </c>
      <c r="E623" s="38">
        <v>553.11900000000003</v>
      </c>
      <c r="F623" s="39">
        <f>VLOOKUP(H623,Slevy!B:C,2,0)</f>
        <v>0.5</v>
      </c>
      <c r="G623" s="40">
        <f>ABS((E623*F623)-E623)</f>
        <v>276.55950000000001</v>
      </c>
      <c r="H623" s="1" t="s">
        <v>557</v>
      </c>
      <c r="I623" s="1" t="s">
        <v>2388</v>
      </c>
      <c r="J623" s="11">
        <f>VLOOKUP(I623,'%Zdražení'!A:C,3,0)</f>
        <v>0.05</v>
      </c>
      <c r="K623" s="17"/>
      <c r="M623" s="7"/>
    </row>
    <row r="624" spans="2:13" ht="19.5" customHeight="1" x14ac:dyDescent="0.25">
      <c r="B624" s="5" t="s">
        <v>884</v>
      </c>
      <c r="C624" s="6">
        <v>8595580571849</v>
      </c>
      <c r="D624" s="14" t="s">
        <v>882</v>
      </c>
      <c r="E624" s="38">
        <v>607.07849999999996</v>
      </c>
      <c r="F624" s="39">
        <f>VLOOKUP(H624,Slevy!B:C,2,0)</f>
        <v>0.5</v>
      </c>
      <c r="G624" s="40">
        <f>ABS((E624*F624)-E624)</f>
        <v>303.53924999999998</v>
      </c>
      <c r="H624" s="1" t="s">
        <v>557</v>
      </c>
      <c r="I624" s="1" t="s">
        <v>2388</v>
      </c>
      <c r="J624" s="11">
        <f>VLOOKUP(I624,'%Zdražení'!A:C,3,0)</f>
        <v>0.05</v>
      </c>
      <c r="K624" s="17"/>
      <c r="M624" s="7"/>
    </row>
    <row r="625" spans="2:13" ht="19.5" customHeight="1" x14ac:dyDescent="0.25">
      <c r="B625" s="5" t="s">
        <v>885</v>
      </c>
      <c r="C625" s="6">
        <v>8595580556587</v>
      </c>
      <c r="D625" s="14" t="s">
        <v>886</v>
      </c>
      <c r="E625" s="38">
        <v>607.07849999999996</v>
      </c>
      <c r="F625" s="39">
        <f>VLOOKUP(H625,Slevy!B:C,2,0)</f>
        <v>0.5</v>
      </c>
      <c r="G625" s="40">
        <f>ABS((E625*F625)-E625)</f>
        <v>303.53924999999998</v>
      </c>
      <c r="H625" s="1" t="s">
        <v>557</v>
      </c>
      <c r="I625" s="1" t="s">
        <v>2388</v>
      </c>
      <c r="J625" s="11">
        <f>VLOOKUP(I625,'%Zdražení'!A:C,3,0)</f>
        <v>0.05</v>
      </c>
      <c r="K625" s="17"/>
      <c r="M625" s="7"/>
    </row>
    <row r="626" spans="2:13" ht="19.5" customHeight="1" x14ac:dyDescent="0.25">
      <c r="B626" s="5" t="s">
        <v>887</v>
      </c>
      <c r="C626" s="6">
        <v>8595580556594</v>
      </c>
      <c r="D626" s="14" t="s">
        <v>886</v>
      </c>
      <c r="E626" s="38">
        <v>658.476</v>
      </c>
      <c r="F626" s="39">
        <f>VLOOKUP(H626,Slevy!B:C,2,0)</f>
        <v>0.5</v>
      </c>
      <c r="G626" s="40">
        <f>ABS((E626*F626)-E626)</f>
        <v>329.238</v>
      </c>
      <c r="H626" s="1" t="s">
        <v>557</v>
      </c>
      <c r="I626" s="1" t="s">
        <v>2388</v>
      </c>
      <c r="J626" s="11">
        <f>VLOOKUP(I626,'%Zdražení'!A:C,3,0)</f>
        <v>0.05</v>
      </c>
      <c r="K626" s="17"/>
      <c r="M626" s="7"/>
    </row>
    <row r="627" spans="2:13" ht="19.5" customHeight="1" x14ac:dyDescent="0.25">
      <c r="B627" s="5" t="s">
        <v>888</v>
      </c>
      <c r="C627" s="6">
        <v>8595580556600</v>
      </c>
      <c r="D627" s="14" t="s">
        <v>886</v>
      </c>
      <c r="E627" s="38">
        <v>709.87350000000004</v>
      </c>
      <c r="F627" s="39">
        <f>VLOOKUP(H627,Slevy!B:C,2,0)</f>
        <v>0.5</v>
      </c>
      <c r="G627" s="40">
        <f>ABS((E627*F627)-E627)</f>
        <v>354.93675000000002</v>
      </c>
      <c r="H627" s="1" t="s">
        <v>557</v>
      </c>
      <c r="I627" s="1" t="s">
        <v>2388</v>
      </c>
      <c r="J627" s="11">
        <f>VLOOKUP(I627,'%Zdražení'!A:C,3,0)</f>
        <v>0.05</v>
      </c>
      <c r="K627" s="17"/>
      <c r="M627" s="7"/>
    </row>
    <row r="628" spans="2:13" ht="19.5" customHeight="1" x14ac:dyDescent="0.25">
      <c r="B628" s="5" t="s">
        <v>889</v>
      </c>
      <c r="C628" s="6">
        <v>8595580556617</v>
      </c>
      <c r="D628" s="14" t="s">
        <v>886</v>
      </c>
      <c r="E628" s="38">
        <v>761.26049999999998</v>
      </c>
      <c r="F628" s="39">
        <f>VLOOKUP(H628,Slevy!B:C,2,0)</f>
        <v>0.5</v>
      </c>
      <c r="G628" s="40">
        <f>ABS((E628*F628)-E628)</f>
        <v>380.63024999999999</v>
      </c>
      <c r="H628" s="1" t="s">
        <v>557</v>
      </c>
      <c r="I628" s="1" t="s">
        <v>2388</v>
      </c>
      <c r="J628" s="11">
        <f>VLOOKUP(I628,'%Zdražení'!A:C,3,0)</f>
        <v>0.05</v>
      </c>
      <c r="K628" s="17"/>
      <c r="M628" s="7"/>
    </row>
    <row r="629" spans="2:13" ht="19.5" customHeight="1" x14ac:dyDescent="0.25">
      <c r="B629" s="5" t="s">
        <v>890</v>
      </c>
      <c r="C629" s="6">
        <v>8595580556624</v>
      </c>
      <c r="D629" s="14" t="s">
        <v>886</v>
      </c>
      <c r="E629" s="38">
        <v>812.65800000000013</v>
      </c>
      <c r="F629" s="39">
        <f>VLOOKUP(H629,Slevy!B:C,2,0)</f>
        <v>0.5</v>
      </c>
      <c r="G629" s="40">
        <f>ABS((E629*F629)-E629)</f>
        <v>406.32900000000006</v>
      </c>
      <c r="H629" s="1" t="s">
        <v>557</v>
      </c>
      <c r="I629" s="1" t="s">
        <v>2388</v>
      </c>
      <c r="J629" s="11">
        <f>VLOOKUP(I629,'%Zdražení'!A:C,3,0)</f>
        <v>0.05</v>
      </c>
      <c r="K629" s="17"/>
      <c r="M629" s="7"/>
    </row>
    <row r="630" spans="2:13" ht="19.5" customHeight="1" x14ac:dyDescent="0.25">
      <c r="B630" s="5" t="s">
        <v>891</v>
      </c>
      <c r="C630" s="6">
        <v>8595580538958</v>
      </c>
      <c r="D630" s="14" t="s">
        <v>892</v>
      </c>
      <c r="E630" s="38">
        <v>445.20000000000005</v>
      </c>
      <c r="F630" s="39">
        <f>VLOOKUP(H630,Slevy!B:C,2,0)</f>
        <v>0.5</v>
      </c>
      <c r="G630" s="40">
        <f>ABS((E630*F630)-E630)</f>
        <v>222.60000000000002</v>
      </c>
      <c r="H630" s="1" t="s">
        <v>557</v>
      </c>
      <c r="I630" s="1" t="s">
        <v>2388</v>
      </c>
      <c r="J630" s="11">
        <f>VLOOKUP(I630,'%Zdražení'!A:C,3,0)</f>
        <v>0.05</v>
      </c>
      <c r="K630" s="17"/>
      <c r="M630" s="7"/>
    </row>
    <row r="631" spans="2:13" ht="19.5" customHeight="1" x14ac:dyDescent="0.25">
      <c r="B631" s="5" t="s">
        <v>893</v>
      </c>
      <c r="C631" s="6">
        <v>8595580538941</v>
      </c>
      <c r="D631" s="14" t="s">
        <v>892</v>
      </c>
      <c r="E631" s="38">
        <v>499.15949999999998</v>
      </c>
      <c r="F631" s="39">
        <f>VLOOKUP(H631,Slevy!B:C,2,0)</f>
        <v>0.5</v>
      </c>
      <c r="G631" s="40">
        <f>ABS((E631*F631)-E631)</f>
        <v>249.57974999999999</v>
      </c>
      <c r="H631" s="1" t="s">
        <v>557</v>
      </c>
      <c r="I631" s="1" t="s">
        <v>2388</v>
      </c>
      <c r="J631" s="11">
        <f>VLOOKUP(I631,'%Zdražení'!A:C,3,0)</f>
        <v>0.05</v>
      </c>
      <c r="K631" s="17"/>
      <c r="M631" s="7"/>
    </row>
    <row r="632" spans="2:13" ht="19.5" customHeight="1" x14ac:dyDescent="0.25">
      <c r="B632" s="5" t="s">
        <v>894</v>
      </c>
      <c r="C632" s="6">
        <v>8595580537395</v>
      </c>
      <c r="D632" s="14" t="s">
        <v>892</v>
      </c>
      <c r="E632" s="38">
        <v>553.11900000000003</v>
      </c>
      <c r="F632" s="39">
        <f>VLOOKUP(H632,Slevy!B:C,2,0)</f>
        <v>0.5</v>
      </c>
      <c r="G632" s="40">
        <f>ABS((E632*F632)-E632)</f>
        <v>276.55950000000001</v>
      </c>
      <c r="H632" s="1" t="s">
        <v>557</v>
      </c>
      <c r="I632" s="1" t="s">
        <v>2388</v>
      </c>
      <c r="J632" s="11">
        <f>VLOOKUP(I632,'%Zdražení'!A:C,3,0)</f>
        <v>0.05</v>
      </c>
      <c r="K632" s="17"/>
      <c r="M632" s="7"/>
    </row>
    <row r="633" spans="2:13" ht="19.5" customHeight="1" x14ac:dyDescent="0.25">
      <c r="B633" s="5" t="s">
        <v>895</v>
      </c>
      <c r="C633" s="6">
        <v>8595580537418</v>
      </c>
      <c r="D633" s="14" t="s">
        <v>892</v>
      </c>
      <c r="E633" s="38">
        <v>607.07849999999996</v>
      </c>
      <c r="F633" s="39">
        <f>VLOOKUP(H633,Slevy!B:C,2,0)</f>
        <v>0.5</v>
      </c>
      <c r="G633" s="40">
        <f>ABS((E633*F633)-E633)</f>
        <v>303.53924999999998</v>
      </c>
      <c r="H633" s="1" t="s">
        <v>557</v>
      </c>
      <c r="I633" s="1" t="s">
        <v>2388</v>
      </c>
      <c r="J633" s="11">
        <f>VLOOKUP(I633,'%Zdražení'!A:C,3,0)</f>
        <v>0.05</v>
      </c>
      <c r="K633" s="17"/>
      <c r="M633" s="7"/>
    </row>
    <row r="634" spans="2:13" ht="19.5" customHeight="1" x14ac:dyDescent="0.25">
      <c r="B634" s="5" t="s">
        <v>896</v>
      </c>
      <c r="C634" s="6">
        <v>8595580537401</v>
      </c>
      <c r="D634" s="14" t="s">
        <v>892</v>
      </c>
      <c r="E634" s="38">
        <v>661.0485000000001</v>
      </c>
      <c r="F634" s="39">
        <f>VLOOKUP(H634,Slevy!B:C,2,0)</f>
        <v>0.5</v>
      </c>
      <c r="G634" s="40">
        <f>ABS((E634*F634)-E634)</f>
        <v>330.52425000000005</v>
      </c>
      <c r="H634" s="1" t="s">
        <v>557</v>
      </c>
      <c r="I634" s="1" t="s">
        <v>2388</v>
      </c>
      <c r="J634" s="11">
        <f>VLOOKUP(I634,'%Zdražení'!A:C,3,0)</f>
        <v>0.05</v>
      </c>
      <c r="K634" s="17"/>
      <c r="M634" s="7"/>
    </row>
    <row r="635" spans="2:13" ht="19.5" customHeight="1" x14ac:dyDescent="0.25">
      <c r="B635" s="5" t="s">
        <v>897</v>
      </c>
      <c r="C635" s="6">
        <v>8595580538965</v>
      </c>
      <c r="D635" s="14" t="s">
        <v>892</v>
      </c>
      <c r="E635" s="38">
        <v>445.20000000000005</v>
      </c>
      <c r="F635" s="39">
        <f>VLOOKUP(H635,Slevy!B:C,2,0)</f>
        <v>0.5</v>
      </c>
      <c r="G635" s="40">
        <f>ABS((E635*F635)-E635)</f>
        <v>222.60000000000002</v>
      </c>
      <c r="H635" s="1" t="s">
        <v>557</v>
      </c>
      <c r="I635" s="1" t="s">
        <v>2388</v>
      </c>
      <c r="J635" s="11">
        <f>VLOOKUP(I635,'%Zdražení'!A:C,3,0)</f>
        <v>0.05</v>
      </c>
      <c r="K635" s="17"/>
      <c r="M635" s="7"/>
    </row>
    <row r="636" spans="2:13" ht="19.5" customHeight="1" x14ac:dyDescent="0.25">
      <c r="B636" s="5" t="s">
        <v>898</v>
      </c>
      <c r="C636" s="6">
        <v>8595580538972</v>
      </c>
      <c r="D636" s="14" t="s">
        <v>892</v>
      </c>
      <c r="E636" s="38">
        <v>499.15949999999998</v>
      </c>
      <c r="F636" s="39">
        <f>VLOOKUP(H636,Slevy!B:C,2,0)</f>
        <v>0.5</v>
      </c>
      <c r="G636" s="40">
        <f>ABS((E636*F636)-E636)</f>
        <v>249.57974999999999</v>
      </c>
      <c r="H636" s="1" t="s">
        <v>557</v>
      </c>
      <c r="I636" s="1" t="s">
        <v>2388</v>
      </c>
      <c r="J636" s="11">
        <f>VLOOKUP(I636,'%Zdražení'!A:C,3,0)</f>
        <v>0.05</v>
      </c>
      <c r="K636" s="17"/>
      <c r="M636" s="7"/>
    </row>
    <row r="637" spans="2:13" ht="19.5" customHeight="1" x14ac:dyDescent="0.25">
      <c r="B637" s="5" t="s">
        <v>899</v>
      </c>
      <c r="C637" s="6">
        <v>8595580537425</v>
      </c>
      <c r="D637" s="14" t="s">
        <v>892</v>
      </c>
      <c r="E637" s="38">
        <v>553.11900000000003</v>
      </c>
      <c r="F637" s="39">
        <f>VLOOKUP(H637,Slevy!B:C,2,0)</f>
        <v>0.5</v>
      </c>
      <c r="G637" s="40">
        <f>ABS((E637*F637)-E637)</f>
        <v>276.55950000000001</v>
      </c>
      <c r="H637" s="1" t="s">
        <v>557</v>
      </c>
      <c r="I637" s="1" t="s">
        <v>2388</v>
      </c>
      <c r="J637" s="11">
        <f>VLOOKUP(I637,'%Zdražení'!A:C,3,0)</f>
        <v>0.05</v>
      </c>
      <c r="K637" s="17"/>
      <c r="M637" s="7"/>
    </row>
    <row r="638" spans="2:13" ht="19.5" customHeight="1" x14ac:dyDescent="0.25">
      <c r="B638" s="5" t="s">
        <v>900</v>
      </c>
      <c r="C638" s="6">
        <v>8595580537432</v>
      </c>
      <c r="D638" s="14" t="s">
        <v>892</v>
      </c>
      <c r="E638" s="38">
        <v>607.07849999999996</v>
      </c>
      <c r="F638" s="39">
        <f>VLOOKUP(H638,Slevy!B:C,2,0)</f>
        <v>0.5</v>
      </c>
      <c r="G638" s="40">
        <f>ABS((E638*F638)-E638)</f>
        <v>303.53924999999998</v>
      </c>
      <c r="H638" s="1" t="s">
        <v>557</v>
      </c>
      <c r="I638" s="1" t="s">
        <v>2388</v>
      </c>
      <c r="J638" s="11">
        <f>VLOOKUP(I638,'%Zdražení'!A:C,3,0)</f>
        <v>0.05</v>
      </c>
      <c r="K638" s="17"/>
      <c r="M638" s="7"/>
    </row>
    <row r="639" spans="2:13" ht="19.5" customHeight="1" x14ac:dyDescent="0.25">
      <c r="B639" s="5" t="s">
        <v>901</v>
      </c>
      <c r="C639" s="6">
        <v>8595580537685</v>
      </c>
      <c r="D639" s="14" t="s">
        <v>892</v>
      </c>
      <c r="E639" s="38">
        <v>661.0485000000001</v>
      </c>
      <c r="F639" s="39">
        <f>VLOOKUP(H639,Slevy!B:C,2,0)</f>
        <v>0.5</v>
      </c>
      <c r="G639" s="40">
        <f>ABS((E639*F639)-E639)</f>
        <v>330.52425000000005</v>
      </c>
      <c r="H639" s="1" t="s">
        <v>557</v>
      </c>
      <c r="I639" s="1" t="s">
        <v>2388</v>
      </c>
      <c r="J639" s="11">
        <f>VLOOKUP(I639,'%Zdražení'!A:C,3,0)</f>
        <v>0.05</v>
      </c>
      <c r="K639" s="17"/>
      <c r="M639" s="7"/>
    </row>
    <row r="640" spans="2:13" ht="19.5" customHeight="1" x14ac:dyDescent="0.25">
      <c r="B640" s="5" t="s">
        <v>902</v>
      </c>
      <c r="C640" s="6">
        <v>8595580538989</v>
      </c>
      <c r="D640" s="14" t="s">
        <v>892</v>
      </c>
      <c r="E640" s="38">
        <v>445.20000000000005</v>
      </c>
      <c r="F640" s="39">
        <f>VLOOKUP(H640,Slevy!B:C,2,0)</f>
        <v>0.5</v>
      </c>
      <c r="G640" s="40">
        <f>ABS((E640*F640)-E640)</f>
        <v>222.60000000000002</v>
      </c>
      <c r="H640" s="1" t="s">
        <v>557</v>
      </c>
      <c r="I640" s="1" t="s">
        <v>2388</v>
      </c>
      <c r="J640" s="11">
        <f>VLOOKUP(I640,'%Zdražení'!A:C,3,0)</f>
        <v>0.05</v>
      </c>
      <c r="K640" s="17"/>
      <c r="M640" s="7"/>
    </row>
    <row r="641" spans="2:13" ht="19.5" customHeight="1" x14ac:dyDescent="0.25">
      <c r="B641" s="5" t="s">
        <v>903</v>
      </c>
      <c r="C641" s="6">
        <v>8595580538996</v>
      </c>
      <c r="D641" s="14" t="s">
        <v>892</v>
      </c>
      <c r="E641" s="38">
        <v>499.15949999999998</v>
      </c>
      <c r="F641" s="39">
        <f>VLOOKUP(H641,Slevy!B:C,2,0)</f>
        <v>0.5</v>
      </c>
      <c r="G641" s="40">
        <f>ABS((E641*F641)-E641)</f>
        <v>249.57974999999999</v>
      </c>
      <c r="H641" s="1" t="s">
        <v>557</v>
      </c>
      <c r="I641" s="1" t="s">
        <v>2388</v>
      </c>
      <c r="J641" s="11">
        <f>VLOOKUP(I641,'%Zdražení'!A:C,3,0)</f>
        <v>0.05</v>
      </c>
      <c r="K641" s="17"/>
      <c r="M641" s="7"/>
    </row>
    <row r="642" spans="2:13" ht="19.5" customHeight="1" x14ac:dyDescent="0.25">
      <c r="B642" s="5" t="s">
        <v>904</v>
      </c>
      <c r="C642" s="6">
        <v>8595580537456</v>
      </c>
      <c r="D642" s="14" t="s">
        <v>892</v>
      </c>
      <c r="E642" s="38">
        <v>553.11900000000003</v>
      </c>
      <c r="F642" s="39">
        <f>VLOOKUP(H642,Slevy!B:C,2,0)</f>
        <v>0.5</v>
      </c>
      <c r="G642" s="40">
        <f>ABS((E642*F642)-E642)</f>
        <v>276.55950000000001</v>
      </c>
      <c r="H642" s="1" t="s">
        <v>557</v>
      </c>
      <c r="I642" s="1" t="s">
        <v>2388</v>
      </c>
      <c r="J642" s="11">
        <f>VLOOKUP(I642,'%Zdražení'!A:C,3,0)</f>
        <v>0.05</v>
      </c>
      <c r="K642" s="17"/>
      <c r="M642" s="7"/>
    </row>
    <row r="643" spans="2:13" ht="19.5" customHeight="1" x14ac:dyDescent="0.25">
      <c r="B643" s="5" t="s">
        <v>905</v>
      </c>
      <c r="C643" s="6">
        <v>8595580537463</v>
      </c>
      <c r="D643" s="14" t="s">
        <v>892</v>
      </c>
      <c r="E643" s="38">
        <v>607.07849999999996</v>
      </c>
      <c r="F643" s="39">
        <f>VLOOKUP(H643,Slevy!B:C,2,0)</f>
        <v>0.5</v>
      </c>
      <c r="G643" s="40">
        <f>ABS((E643*F643)-E643)</f>
        <v>303.53924999999998</v>
      </c>
      <c r="H643" s="1" t="s">
        <v>557</v>
      </c>
      <c r="I643" s="1" t="s">
        <v>2388</v>
      </c>
      <c r="J643" s="11">
        <f>VLOOKUP(I643,'%Zdražení'!A:C,3,0)</f>
        <v>0.05</v>
      </c>
      <c r="K643" s="17"/>
      <c r="M643" s="7"/>
    </row>
    <row r="644" spans="2:13" ht="19.5" customHeight="1" x14ac:dyDescent="0.25">
      <c r="B644" s="5" t="s">
        <v>906</v>
      </c>
      <c r="C644" s="6">
        <v>8595580537470</v>
      </c>
      <c r="D644" s="14" t="s">
        <v>892</v>
      </c>
      <c r="E644" s="38">
        <v>661.0485000000001</v>
      </c>
      <c r="F644" s="39">
        <f>VLOOKUP(H644,Slevy!B:C,2,0)</f>
        <v>0.5</v>
      </c>
      <c r="G644" s="40">
        <f>ABS((E644*F644)-E644)</f>
        <v>330.52425000000005</v>
      </c>
      <c r="H644" s="1" t="s">
        <v>557</v>
      </c>
      <c r="I644" s="1" t="s">
        <v>2388</v>
      </c>
      <c r="J644" s="11">
        <f>VLOOKUP(I644,'%Zdražení'!A:C,3,0)</f>
        <v>0.05</v>
      </c>
      <c r="K644" s="17"/>
      <c r="M644" s="7"/>
    </row>
    <row r="645" spans="2:13" ht="19.5" customHeight="1" x14ac:dyDescent="0.25">
      <c r="B645" s="5" t="s">
        <v>907</v>
      </c>
      <c r="C645" s="6">
        <v>8595580570767</v>
      </c>
      <c r="D645" s="14" t="s">
        <v>908</v>
      </c>
      <c r="E645" s="38">
        <v>494.66550000000001</v>
      </c>
      <c r="F645" s="39">
        <f>VLOOKUP(H645,Slevy!B:C,2,0)</f>
        <v>0.5</v>
      </c>
      <c r="G645" s="40">
        <f>ABS((E645*F645)-E645)</f>
        <v>247.33275</v>
      </c>
      <c r="H645" s="1" t="s">
        <v>557</v>
      </c>
      <c r="I645" s="1" t="s">
        <v>2388</v>
      </c>
      <c r="J645" s="11">
        <f>VLOOKUP(I645,'%Zdražení'!A:C,3,0)</f>
        <v>0.05</v>
      </c>
      <c r="K645" s="17"/>
      <c r="M645" s="7"/>
    </row>
    <row r="646" spans="2:13" ht="19.5" customHeight="1" x14ac:dyDescent="0.25">
      <c r="B646" s="5" t="s">
        <v>909</v>
      </c>
      <c r="C646" s="6">
        <v>8595580570804</v>
      </c>
      <c r="D646" s="14" t="s">
        <v>908</v>
      </c>
      <c r="E646" s="38">
        <v>554.62050000000011</v>
      </c>
      <c r="F646" s="39">
        <f>VLOOKUP(H646,Slevy!B:C,2,0)</f>
        <v>0.5</v>
      </c>
      <c r="G646" s="40">
        <f>ABS((E646*F646)-E646)</f>
        <v>277.31025000000005</v>
      </c>
      <c r="H646" s="1" t="s">
        <v>557</v>
      </c>
      <c r="I646" s="1" t="s">
        <v>2388</v>
      </c>
      <c r="J646" s="11">
        <f>VLOOKUP(I646,'%Zdražení'!A:C,3,0)</f>
        <v>0.05</v>
      </c>
      <c r="K646" s="17"/>
      <c r="M646" s="7"/>
    </row>
    <row r="647" spans="2:13" ht="19.5" customHeight="1" x14ac:dyDescent="0.25">
      <c r="B647" s="5" t="s">
        <v>910</v>
      </c>
      <c r="C647" s="6">
        <v>8595580570774</v>
      </c>
      <c r="D647" s="14" t="s">
        <v>908</v>
      </c>
      <c r="E647" s="38">
        <v>614.58600000000013</v>
      </c>
      <c r="F647" s="39">
        <f>VLOOKUP(H647,Slevy!B:C,2,0)</f>
        <v>0.5</v>
      </c>
      <c r="G647" s="40">
        <f>ABS((E647*F647)-E647)</f>
        <v>307.29300000000006</v>
      </c>
      <c r="H647" s="1" t="s">
        <v>557</v>
      </c>
      <c r="I647" s="1" t="s">
        <v>2388</v>
      </c>
      <c r="J647" s="11">
        <f>VLOOKUP(I647,'%Zdražení'!A:C,3,0)</f>
        <v>0.05</v>
      </c>
      <c r="K647" s="17"/>
      <c r="M647" s="7"/>
    </row>
    <row r="648" spans="2:13" ht="19.5" customHeight="1" x14ac:dyDescent="0.25">
      <c r="B648" s="5" t="s">
        <v>911</v>
      </c>
      <c r="C648" s="6">
        <v>8595580570781</v>
      </c>
      <c r="D648" s="14" t="s">
        <v>908</v>
      </c>
      <c r="E648" s="38">
        <v>674.54099999999994</v>
      </c>
      <c r="F648" s="39">
        <f>VLOOKUP(H648,Slevy!B:C,2,0)</f>
        <v>0.5</v>
      </c>
      <c r="G648" s="40">
        <f>ABS((E648*F648)-E648)</f>
        <v>337.27049999999997</v>
      </c>
      <c r="H648" s="1" t="s">
        <v>557</v>
      </c>
      <c r="I648" s="1" t="s">
        <v>2388</v>
      </c>
      <c r="J648" s="11">
        <f>VLOOKUP(I648,'%Zdražení'!A:C,3,0)</f>
        <v>0.05</v>
      </c>
      <c r="K648" s="17"/>
      <c r="M648" s="7"/>
    </row>
    <row r="649" spans="2:13" ht="19.5" customHeight="1" x14ac:dyDescent="0.25">
      <c r="B649" s="5" t="s">
        <v>912</v>
      </c>
      <c r="C649" s="6">
        <v>8595580570798</v>
      </c>
      <c r="D649" s="14" t="s">
        <v>908</v>
      </c>
      <c r="E649" s="38">
        <v>734.49599999999998</v>
      </c>
      <c r="F649" s="39">
        <f>VLOOKUP(H649,Slevy!B:C,2,0)</f>
        <v>0.5</v>
      </c>
      <c r="G649" s="40">
        <f>ABS((E649*F649)-E649)</f>
        <v>367.24799999999999</v>
      </c>
      <c r="H649" s="1" t="s">
        <v>557</v>
      </c>
      <c r="I649" s="1" t="s">
        <v>2388</v>
      </c>
      <c r="J649" s="11">
        <f>VLOOKUP(I649,'%Zdražení'!A:C,3,0)</f>
        <v>0.05</v>
      </c>
      <c r="K649" s="17"/>
      <c r="M649" s="7"/>
    </row>
    <row r="650" spans="2:13" ht="19.5" customHeight="1" x14ac:dyDescent="0.25">
      <c r="B650" s="5" t="s">
        <v>913</v>
      </c>
      <c r="C650" s="6">
        <v>8595580574888</v>
      </c>
      <c r="D650" s="14" t="s">
        <v>914</v>
      </c>
      <c r="E650" s="38">
        <v>494.55</v>
      </c>
      <c r="F650" s="39">
        <f>VLOOKUP(H650,Slevy!B:C,2,0)</f>
        <v>0.5</v>
      </c>
      <c r="G650" s="40">
        <f>ABS((E650*F650)-E650)</f>
        <v>247.27500000000001</v>
      </c>
      <c r="H650" s="1" t="s">
        <v>557</v>
      </c>
      <c r="I650" s="1" t="s">
        <v>2388</v>
      </c>
      <c r="J650" s="11">
        <f>VLOOKUP(I650,'%Zdražení'!A:C,3,0)</f>
        <v>0.05</v>
      </c>
      <c r="K650" s="17"/>
      <c r="M650" s="7"/>
    </row>
    <row r="651" spans="2:13" ht="19.5" customHeight="1" x14ac:dyDescent="0.25">
      <c r="B651" s="5" t="s">
        <v>915</v>
      </c>
      <c r="C651" s="6">
        <v>8595580574840</v>
      </c>
      <c r="D651" s="14" t="s">
        <v>914</v>
      </c>
      <c r="E651" s="38">
        <v>554.4</v>
      </c>
      <c r="F651" s="39">
        <f>VLOOKUP(H651,Slevy!B:C,2,0)</f>
        <v>0.5</v>
      </c>
      <c r="G651" s="40">
        <f>ABS((E651*F651)-E651)</f>
        <v>277.2</v>
      </c>
      <c r="H651" s="1" t="s">
        <v>557</v>
      </c>
      <c r="I651" s="1" t="s">
        <v>2388</v>
      </c>
      <c r="J651" s="11">
        <f>VLOOKUP(I651,'%Zdražení'!A:C,3,0)</f>
        <v>0.05</v>
      </c>
      <c r="K651" s="17"/>
      <c r="M651" s="7"/>
    </row>
    <row r="652" spans="2:13" ht="19.5" customHeight="1" x14ac:dyDescent="0.25">
      <c r="B652" s="5" t="s">
        <v>916</v>
      </c>
      <c r="C652" s="6">
        <v>8595580574857</v>
      </c>
      <c r="D652" s="14" t="s">
        <v>914</v>
      </c>
      <c r="E652" s="38">
        <v>614.25</v>
      </c>
      <c r="F652" s="39">
        <f>VLOOKUP(H652,Slevy!B:C,2,0)</f>
        <v>0.5</v>
      </c>
      <c r="G652" s="40">
        <f>ABS((E652*F652)-E652)</f>
        <v>307.125</v>
      </c>
      <c r="H652" s="1" t="s">
        <v>557</v>
      </c>
      <c r="I652" s="1" t="s">
        <v>2388</v>
      </c>
      <c r="J652" s="11">
        <f>VLOOKUP(I652,'%Zdražení'!A:C,3,0)</f>
        <v>0.05</v>
      </c>
      <c r="K652" s="17"/>
      <c r="M652" s="7"/>
    </row>
    <row r="653" spans="2:13" ht="19.5" customHeight="1" x14ac:dyDescent="0.25">
      <c r="B653" s="5" t="s">
        <v>917</v>
      </c>
      <c r="C653" s="6">
        <v>8595580574864</v>
      </c>
      <c r="D653" s="14" t="s">
        <v>914</v>
      </c>
      <c r="E653" s="38">
        <v>674.1</v>
      </c>
      <c r="F653" s="39">
        <f>VLOOKUP(H653,Slevy!B:C,2,0)</f>
        <v>0.5</v>
      </c>
      <c r="G653" s="40">
        <f>ABS((E653*F653)-E653)</f>
        <v>337.05</v>
      </c>
      <c r="H653" s="1" t="s">
        <v>557</v>
      </c>
      <c r="I653" s="1" t="s">
        <v>2388</v>
      </c>
      <c r="J653" s="11">
        <f>VLOOKUP(I653,'%Zdražení'!A:C,3,0)</f>
        <v>0.05</v>
      </c>
      <c r="K653" s="17"/>
      <c r="M653" s="7"/>
    </row>
    <row r="654" spans="2:13" ht="19.5" customHeight="1" x14ac:dyDescent="0.25">
      <c r="B654" s="5" t="s">
        <v>918</v>
      </c>
      <c r="C654" s="6">
        <v>8595580574871</v>
      </c>
      <c r="D654" s="14" t="s">
        <v>914</v>
      </c>
      <c r="E654" s="38">
        <v>735</v>
      </c>
      <c r="F654" s="39">
        <f>VLOOKUP(H654,Slevy!B:C,2,0)</f>
        <v>0.5</v>
      </c>
      <c r="G654" s="40">
        <f>ABS((E654*F654)-E654)</f>
        <v>367.5</v>
      </c>
      <c r="H654" s="1" t="s">
        <v>557</v>
      </c>
      <c r="I654" s="1" t="s">
        <v>2388</v>
      </c>
      <c r="J654" s="11">
        <f>VLOOKUP(I654,'%Zdražení'!A:C,3,0)</f>
        <v>0.05</v>
      </c>
      <c r="K654" s="17"/>
      <c r="M654" s="7"/>
    </row>
    <row r="655" spans="2:13" ht="19.5" customHeight="1" x14ac:dyDescent="0.25">
      <c r="B655" s="5" t="s">
        <v>919</v>
      </c>
      <c r="C655" s="6">
        <v>8595580554620</v>
      </c>
      <c r="D655" s="14" t="s">
        <v>920</v>
      </c>
      <c r="E655" s="38">
        <v>634.06349999999998</v>
      </c>
      <c r="F655" s="39">
        <f>VLOOKUP(H655,Slevy!B:C,2,0)</f>
        <v>0.5</v>
      </c>
      <c r="G655" s="40">
        <f>ABS((E655*F655)-E655)</f>
        <v>317.03174999999999</v>
      </c>
      <c r="H655" s="1" t="s">
        <v>557</v>
      </c>
      <c r="I655" s="1" t="s">
        <v>2388</v>
      </c>
      <c r="J655" s="11">
        <f>VLOOKUP(I655,'%Zdražení'!A:C,3,0)</f>
        <v>0.05</v>
      </c>
      <c r="K655" s="17"/>
      <c r="L655" s="8" t="s">
        <v>161</v>
      </c>
      <c r="M655" s="7"/>
    </row>
    <row r="656" spans="2:13" ht="19.5" customHeight="1" x14ac:dyDescent="0.25">
      <c r="B656" s="5" t="s">
        <v>921</v>
      </c>
      <c r="C656" s="6">
        <v>8595580554637</v>
      </c>
      <c r="D656" s="14" t="s">
        <v>920</v>
      </c>
      <c r="E656" s="38">
        <v>674.53049999999996</v>
      </c>
      <c r="F656" s="39">
        <f>VLOOKUP(H656,Slevy!B:C,2,0)</f>
        <v>0.5</v>
      </c>
      <c r="G656" s="40">
        <f>ABS((E656*F656)-E656)</f>
        <v>337.26524999999998</v>
      </c>
      <c r="H656" s="1" t="s">
        <v>557</v>
      </c>
      <c r="I656" s="1" t="s">
        <v>2388</v>
      </c>
      <c r="J656" s="11">
        <f>VLOOKUP(I656,'%Zdražení'!A:C,3,0)</f>
        <v>0.05</v>
      </c>
      <c r="K656" s="17"/>
      <c r="L656" s="8" t="s">
        <v>161</v>
      </c>
      <c r="M656" s="7"/>
    </row>
    <row r="657" spans="2:15" ht="19.5" customHeight="1" x14ac:dyDescent="0.25">
      <c r="B657" s="5" t="s">
        <v>922</v>
      </c>
      <c r="C657" s="6">
        <v>8595580554644</v>
      </c>
      <c r="D657" s="14" t="s">
        <v>920</v>
      </c>
      <c r="E657" s="38">
        <v>715.01850000000002</v>
      </c>
      <c r="F657" s="39">
        <f>VLOOKUP(H657,Slevy!B:C,2,0)</f>
        <v>0.5</v>
      </c>
      <c r="G657" s="40">
        <f>ABS((E657*F657)-E657)</f>
        <v>357.50925000000001</v>
      </c>
      <c r="H657" s="1" t="s">
        <v>557</v>
      </c>
      <c r="I657" s="1" t="s">
        <v>2388</v>
      </c>
      <c r="J657" s="11">
        <f>VLOOKUP(I657,'%Zdražení'!A:C,3,0)</f>
        <v>0.05</v>
      </c>
      <c r="K657" s="17"/>
      <c r="L657" s="8" t="s">
        <v>161</v>
      </c>
      <c r="M657" s="7"/>
    </row>
    <row r="658" spans="2:15" ht="19.5" customHeight="1" x14ac:dyDescent="0.25">
      <c r="B658" s="5" t="s">
        <v>923</v>
      </c>
      <c r="C658" s="6">
        <v>8595580541033</v>
      </c>
      <c r="D658" s="14" t="s">
        <v>924</v>
      </c>
      <c r="E658" s="38">
        <v>377.74799999999999</v>
      </c>
      <c r="F658" s="39">
        <f>VLOOKUP(H658,Slevy!B:C,2,0)</f>
        <v>0.5</v>
      </c>
      <c r="G658" s="40">
        <f>ABS((E658*F658)-E658)</f>
        <v>188.874</v>
      </c>
      <c r="H658" s="1" t="s">
        <v>557</v>
      </c>
      <c r="I658" s="1" t="s">
        <v>2388</v>
      </c>
      <c r="J658" s="11">
        <f>VLOOKUP(I658,'%Zdražení'!A:C,3,0)</f>
        <v>0.05</v>
      </c>
      <c r="K658" s="17"/>
      <c r="M658" s="7"/>
    </row>
    <row r="659" spans="2:15" ht="19.5" customHeight="1" x14ac:dyDescent="0.25">
      <c r="B659" s="5" t="s">
        <v>925</v>
      </c>
      <c r="C659" s="6">
        <v>8595580541040</v>
      </c>
      <c r="D659" s="14" t="s">
        <v>924</v>
      </c>
      <c r="E659" s="38">
        <v>418.21500000000003</v>
      </c>
      <c r="F659" s="39">
        <f>VLOOKUP(H659,Slevy!B:C,2,0)</f>
        <v>0.5</v>
      </c>
      <c r="G659" s="40">
        <f>ABS((E659*F659)-E659)</f>
        <v>209.10750000000002</v>
      </c>
      <c r="H659" s="1" t="s">
        <v>557</v>
      </c>
      <c r="I659" s="1" t="s">
        <v>2388</v>
      </c>
      <c r="J659" s="11">
        <f>VLOOKUP(I659,'%Zdražení'!A:C,3,0)</f>
        <v>0.05</v>
      </c>
      <c r="K659" s="17"/>
      <c r="M659" s="7"/>
    </row>
    <row r="660" spans="2:15" ht="19.5" customHeight="1" x14ac:dyDescent="0.25">
      <c r="B660" s="5" t="s">
        <v>926</v>
      </c>
      <c r="C660" s="6">
        <v>8595580541057</v>
      </c>
      <c r="D660" s="14" t="s">
        <v>924</v>
      </c>
      <c r="E660" s="38">
        <v>458.68200000000002</v>
      </c>
      <c r="F660" s="39">
        <f>VLOOKUP(H660,Slevy!B:C,2,0)</f>
        <v>0.5</v>
      </c>
      <c r="G660" s="40">
        <f>ABS((E660*F660)-E660)</f>
        <v>229.34100000000001</v>
      </c>
      <c r="H660" s="1" t="s">
        <v>557</v>
      </c>
      <c r="I660" s="1" t="s">
        <v>2388</v>
      </c>
      <c r="J660" s="11">
        <f>VLOOKUP(I660,'%Zdražení'!A:C,3,0)</f>
        <v>0.05</v>
      </c>
      <c r="K660" s="17"/>
      <c r="M660" s="7"/>
    </row>
    <row r="661" spans="2:15" ht="19.5" customHeight="1" x14ac:dyDescent="0.25">
      <c r="B661" s="5" t="s">
        <v>927</v>
      </c>
      <c r="C661" s="6">
        <v>8595580541064</v>
      </c>
      <c r="D661" s="14" t="s">
        <v>924</v>
      </c>
      <c r="E661" s="38">
        <v>499.15949999999998</v>
      </c>
      <c r="F661" s="39">
        <f>VLOOKUP(H661,Slevy!B:C,2,0)</f>
        <v>0.5</v>
      </c>
      <c r="G661" s="40">
        <f>ABS((E661*F661)-E661)</f>
        <v>249.57974999999999</v>
      </c>
      <c r="H661" s="1" t="s">
        <v>557</v>
      </c>
      <c r="I661" s="1" t="s">
        <v>2388</v>
      </c>
      <c r="J661" s="11">
        <f>VLOOKUP(I661,'%Zdražení'!A:C,3,0)</f>
        <v>0.05</v>
      </c>
      <c r="K661" s="17"/>
      <c r="M661" s="7"/>
    </row>
    <row r="662" spans="2:15" s="27" customFormat="1" ht="19.5" customHeight="1" x14ac:dyDescent="0.25">
      <c r="B662" s="16" t="s">
        <v>2434</v>
      </c>
      <c r="C662" s="6">
        <v>8595580577681</v>
      </c>
      <c r="D662" s="14" t="s">
        <v>2437</v>
      </c>
      <c r="E662" s="38">
        <v>445.20000000000005</v>
      </c>
      <c r="F662" s="39">
        <f>VLOOKUP(H662,Slevy!B:C,2,0)</f>
        <v>0.5</v>
      </c>
      <c r="G662" s="40">
        <f t="shared" ref="G662:G665" si="3">ABS((E662*F662)-E662)</f>
        <v>222.60000000000002</v>
      </c>
      <c r="H662" s="1" t="s">
        <v>557</v>
      </c>
      <c r="I662" s="1" t="s">
        <v>2388</v>
      </c>
      <c r="J662" s="11">
        <f>VLOOKUP(I662,'%Zdražení'!A:C,3,0)</f>
        <v>0.05</v>
      </c>
      <c r="K662" s="17"/>
      <c r="L662" s="8" t="s">
        <v>68</v>
      </c>
      <c r="M662" s="8" t="s">
        <v>2438</v>
      </c>
      <c r="O662" s="10"/>
    </row>
    <row r="663" spans="2:15" s="27" customFormat="1" ht="19.5" customHeight="1" x14ac:dyDescent="0.25">
      <c r="B663" s="16" t="s">
        <v>2433</v>
      </c>
      <c r="C663" s="6">
        <v>8595580577698</v>
      </c>
      <c r="D663" s="14" t="s">
        <v>2437</v>
      </c>
      <c r="E663" s="38">
        <v>499.15949999999998</v>
      </c>
      <c r="F663" s="39">
        <f>VLOOKUP(H663,Slevy!B:C,2,0)</f>
        <v>0.5</v>
      </c>
      <c r="G663" s="40">
        <f t="shared" si="3"/>
        <v>249.57974999999999</v>
      </c>
      <c r="H663" s="1" t="s">
        <v>557</v>
      </c>
      <c r="I663" s="1" t="s">
        <v>2388</v>
      </c>
      <c r="J663" s="11">
        <f>VLOOKUP(I663,'%Zdražení'!A:C,3,0)</f>
        <v>0.05</v>
      </c>
      <c r="K663" s="17"/>
      <c r="L663" s="8" t="s">
        <v>68</v>
      </c>
      <c r="M663" s="8" t="s">
        <v>2438</v>
      </c>
      <c r="O663" s="10"/>
    </row>
    <row r="664" spans="2:15" s="27" customFormat="1" ht="19.5" customHeight="1" x14ac:dyDescent="0.25">
      <c r="B664" s="16" t="s">
        <v>2435</v>
      </c>
      <c r="C664" s="6">
        <v>8595580577704</v>
      </c>
      <c r="D664" s="14" t="s">
        <v>2437</v>
      </c>
      <c r="E664" s="38">
        <v>553.11900000000003</v>
      </c>
      <c r="F664" s="39">
        <f>VLOOKUP(H664,Slevy!B:C,2,0)</f>
        <v>0.5</v>
      </c>
      <c r="G664" s="40">
        <f t="shared" si="3"/>
        <v>276.55950000000001</v>
      </c>
      <c r="H664" s="1" t="s">
        <v>557</v>
      </c>
      <c r="I664" s="1" t="s">
        <v>2388</v>
      </c>
      <c r="J664" s="11">
        <f>VLOOKUP(I664,'%Zdražení'!A:C,3,0)</f>
        <v>0.05</v>
      </c>
      <c r="K664" s="17"/>
      <c r="L664" s="8" t="s">
        <v>68</v>
      </c>
      <c r="M664" s="8" t="s">
        <v>2438</v>
      </c>
      <c r="O664" s="10"/>
    </row>
    <row r="665" spans="2:15" s="27" customFormat="1" ht="19.5" customHeight="1" x14ac:dyDescent="0.25">
      <c r="B665" s="16" t="s">
        <v>2436</v>
      </c>
      <c r="C665" s="6">
        <v>8595580577711</v>
      </c>
      <c r="D665" s="14" t="s">
        <v>2437</v>
      </c>
      <c r="E665" s="38">
        <v>607.07849999999996</v>
      </c>
      <c r="F665" s="39">
        <f>VLOOKUP(H665,Slevy!B:C,2,0)</f>
        <v>0.5</v>
      </c>
      <c r="G665" s="40">
        <f t="shared" si="3"/>
        <v>303.53924999999998</v>
      </c>
      <c r="H665" s="1" t="s">
        <v>557</v>
      </c>
      <c r="I665" s="1" t="s">
        <v>2388</v>
      </c>
      <c r="J665" s="11">
        <f>VLOOKUP(I665,'%Zdražení'!A:C,3,0)</f>
        <v>0.05</v>
      </c>
      <c r="K665" s="17"/>
      <c r="L665" s="8" t="s">
        <v>68</v>
      </c>
      <c r="M665" s="8" t="s">
        <v>2438</v>
      </c>
      <c r="O665" s="10"/>
    </row>
    <row r="666" spans="2:15" ht="19.5" customHeight="1" x14ac:dyDescent="0.25">
      <c r="B666" s="5" t="s">
        <v>928</v>
      </c>
      <c r="C666" s="6">
        <v>8595580559472</v>
      </c>
      <c r="D666" s="14" t="s">
        <v>929</v>
      </c>
      <c r="E666" s="38">
        <v>289.10699999999997</v>
      </c>
      <c r="F666" s="39">
        <f>VLOOKUP(H666,Slevy!B:C,2,0)</f>
        <v>0.5</v>
      </c>
      <c r="G666" s="40">
        <f>ABS((E666*F666)-E666)</f>
        <v>144.55349999999999</v>
      </c>
      <c r="H666" s="1" t="s">
        <v>557</v>
      </c>
      <c r="I666" s="1" t="s">
        <v>2388</v>
      </c>
      <c r="J666" s="11">
        <f>VLOOKUP(I666,'%Zdražení'!A:C,3,0)</f>
        <v>0.05</v>
      </c>
      <c r="K666" s="17"/>
      <c r="M666" s="7"/>
    </row>
    <row r="667" spans="2:15" ht="19.5" customHeight="1" x14ac:dyDescent="0.25">
      <c r="B667" s="5" t="s">
        <v>930</v>
      </c>
      <c r="C667" s="6">
        <v>8595580559489</v>
      </c>
      <c r="D667" s="14" t="s">
        <v>929</v>
      </c>
      <c r="E667" s="38">
        <v>305.95949999999999</v>
      </c>
      <c r="F667" s="39">
        <f>VLOOKUP(H667,Slevy!B:C,2,0)</f>
        <v>0.5</v>
      </c>
      <c r="G667" s="40">
        <f>ABS((E667*F667)-E667)</f>
        <v>152.97975</v>
      </c>
      <c r="H667" s="1" t="s">
        <v>557</v>
      </c>
      <c r="I667" s="1" t="s">
        <v>2388</v>
      </c>
      <c r="J667" s="11">
        <f>VLOOKUP(I667,'%Zdražení'!A:C,3,0)</f>
        <v>0.05</v>
      </c>
      <c r="K667" s="17"/>
      <c r="M667" s="7"/>
    </row>
    <row r="668" spans="2:15" ht="19.5" customHeight="1" x14ac:dyDescent="0.25">
      <c r="B668" s="5" t="s">
        <v>931</v>
      </c>
      <c r="C668" s="6">
        <v>8595580559496</v>
      </c>
      <c r="D668" s="14" t="s">
        <v>929</v>
      </c>
      <c r="E668" s="38">
        <v>323.65200000000004</v>
      </c>
      <c r="F668" s="39">
        <f>VLOOKUP(H668,Slevy!B:C,2,0)</f>
        <v>0.5</v>
      </c>
      <c r="G668" s="40">
        <f>ABS((E668*F668)-E668)</f>
        <v>161.82600000000002</v>
      </c>
      <c r="H668" s="1" t="s">
        <v>557</v>
      </c>
      <c r="I668" s="1" t="s">
        <v>2388</v>
      </c>
      <c r="J668" s="11">
        <f>VLOOKUP(I668,'%Zdražení'!A:C,3,0)</f>
        <v>0.05</v>
      </c>
      <c r="K668" s="17"/>
      <c r="M668" s="7"/>
    </row>
    <row r="669" spans="2:15" ht="19.5" customHeight="1" x14ac:dyDescent="0.25">
      <c r="B669" s="5" t="s">
        <v>932</v>
      </c>
      <c r="C669" s="6">
        <v>8595580559502</v>
      </c>
      <c r="D669" s="14" t="s">
        <v>929</v>
      </c>
      <c r="E669" s="38">
        <v>344.59950000000003</v>
      </c>
      <c r="F669" s="39">
        <f>VLOOKUP(H669,Slevy!B:C,2,0)</f>
        <v>0.5</v>
      </c>
      <c r="G669" s="40">
        <f>ABS((E669*F669)-E669)</f>
        <v>172.29975000000002</v>
      </c>
      <c r="H669" s="1" t="s">
        <v>557</v>
      </c>
      <c r="I669" s="1" t="s">
        <v>2388</v>
      </c>
      <c r="J669" s="11">
        <f>VLOOKUP(I669,'%Zdražení'!A:C,3,0)</f>
        <v>0.05</v>
      </c>
      <c r="K669" s="17"/>
      <c r="M669" s="7"/>
    </row>
    <row r="670" spans="2:15" ht="19.5" customHeight="1" x14ac:dyDescent="0.25">
      <c r="B670" s="4"/>
      <c r="C670" s="4"/>
      <c r="D670" s="44" t="s">
        <v>933</v>
      </c>
      <c r="E670" s="37"/>
      <c r="F670" s="37"/>
      <c r="G670" s="37"/>
      <c r="H670" s="4"/>
      <c r="I670" s="4"/>
      <c r="J670" s="4"/>
      <c r="K670" s="4"/>
    </row>
    <row r="671" spans="2:15" ht="19.5" customHeight="1" x14ac:dyDescent="0.25">
      <c r="B671" s="5" t="s">
        <v>934</v>
      </c>
      <c r="C671" s="6">
        <v>8595580565695</v>
      </c>
      <c r="D671" s="14" t="s">
        <v>935</v>
      </c>
      <c r="E671" s="38">
        <v>322.12439999999998</v>
      </c>
      <c r="F671" s="39">
        <f>VLOOKUP(H671,Slevy!B:C,2,0)</f>
        <v>0.5</v>
      </c>
      <c r="G671" s="40">
        <f>ABS((E671*F671)-E671)</f>
        <v>161.06219999999999</v>
      </c>
      <c r="H671" s="1" t="s">
        <v>557</v>
      </c>
      <c r="I671" s="1" t="s">
        <v>2389</v>
      </c>
      <c r="J671" s="11">
        <f>VLOOKUP(I671,'%Zdražení'!A:C,3,0)</f>
        <v>0.17</v>
      </c>
      <c r="K671" s="17"/>
      <c r="M671" s="7"/>
    </row>
    <row r="672" spans="2:15" ht="19.5" customHeight="1" x14ac:dyDescent="0.25">
      <c r="B672" s="5" t="s">
        <v>936</v>
      </c>
      <c r="C672" s="6">
        <v>8595580565701</v>
      </c>
      <c r="D672" s="14" t="s">
        <v>935</v>
      </c>
      <c r="E672" s="38">
        <v>337.87259999999992</v>
      </c>
      <c r="F672" s="39">
        <f>VLOOKUP(H672,Slevy!B:C,2,0)</f>
        <v>0.5</v>
      </c>
      <c r="G672" s="40">
        <f>ABS((E672*F672)-E672)</f>
        <v>168.93629999999996</v>
      </c>
      <c r="H672" s="1" t="s">
        <v>557</v>
      </c>
      <c r="I672" s="1" t="s">
        <v>2389</v>
      </c>
      <c r="J672" s="11">
        <f>VLOOKUP(I672,'%Zdražení'!A:C,3,0)</f>
        <v>0.17</v>
      </c>
      <c r="K672" s="17"/>
      <c r="M672" s="7"/>
    </row>
    <row r="673" spans="2:13" ht="19.5" customHeight="1" x14ac:dyDescent="0.25">
      <c r="B673" s="5" t="s">
        <v>937</v>
      </c>
      <c r="C673" s="6">
        <v>8595580565718</v>
      </c>
      <c r="D673" s="14" t="s">
        <v>935</v>
      </c>
      <c r="E673" s="38">
        <v>353.62079999999997</v>
      </c>
      <c r="F673" s="39">
        <f>VLOOKUP(H673,Slevy!B:C,2,0)</f>
        <v>0.5</v>
      </c>
      <c r="G673" s="40">
        <f>ABS((E673*F673)-E673)</f>
        <v>176.81039999999999</v>
      </c>
      <c r="H673" s="1" t="s">
        <v>557</v>
      </c>
      <c r="I673" s="1" t="s">
        <v>2389</v>
      </c>
      <c r="J673" s="11">
        <f>VLOOKUP(I673,'%Zdražení'!A:C,3,0)</f>
        <v>0.17</v>
      </c>
      <c r="K673" s="17"/>
      <c r="M673" s="7"/>
    </row>
    <row r="674" spans="2:13" ht="19.5" customHeight="1" x14ac:dyDescent="0.25">
      <c r="B674" s="5" t="s">
        <v>938</v>
      </c>
      <c r="C674" s="6">
        <v>8595580551933</v>
      </c>
      <c r="D674" s="14" t="s">
        <v>939</v>
      </c>
      <c r="E674" s="38">
        <v>229.06259999999997</v>
      </c>
      <c r="F674" s="39">
        <f>VLOOKUP(H674,Slevy!B:C,2,0)</f>
        <v>0.5</v>
      </c>
      <c r="G674" s="40">
        <f>ABS((E674*F674)-E674)</f>
        <v>114.53129999999999</v>
      </c>
      <c r="H674" s="1" t="s">
        <v>557</v>
      </c>
      <c r="I674" s="1" t="s">
        <v>2389</v>
      </c>
      <c r="J674" s="11">
        <f>VLOOKUP(I674,'%Zdražení'!A:C,3,0)</f>
        <v>0.17</v>
      </c>
      <c r="K674" s="17"/>
      <c r="L674" s="8" t="s">
        <v>161</v>
      </c>
      <c r="M674" s="7"/>
    </row>
    <row r="675" spans="2:13" ht="19.5" customHeight="1" x14ac:dyDescent="0.25">
      <c r="B675" s="5" t="s">
        <v>940</v>
      </c>
      <c r="C675" s="6">
        <v>8595580551957</v>
      </c>
      <c r="D675" s="14" t="s">
        <v>941</v>
      </c>
      <c r="E675" s="38">
        <v>229.06259999999997</v>
      </c>
      <c r="F675" s="39">
        <f>VLOOKUP(H675,Slevy!B:C,2,0)</f>
        <v>0.5</v>
      </c>
      <c r="G675" s="40">
        <f>ABS((E675*F675)-E675)</f>
        <v>114.53129999999999</v>
      </c>
      <c r="H675" s="1" t="s">
        <v>557</v>
      </c>
      <c r="I675" s="1" t="s">
        <v>2389</v>
      </c>
      <c r="J675" s="11">
        <f>VLOOKUP(I675,'%Zdražení'!A:C,3,0)</f>
        <v>0.17</v>
      </c>
      <c r="K675" s="17"/>
      <c r="L675" s="8" t="s">
        <v>161</v>
      </c>
      <c r="M675" s="7"/>
    </row>
    <row r="676" spans="2:13" ht="19.5" customHeight="1" x14ac:dyDescent="0.25">
      <c r="B676" s="5" t="s">
        <v>942</v>
      </c>
      <c r="C676" s="6">
        <v>8595580552053</v>
      </c>
      <c r="D676" s="14" t="s">
        <v>939</v>
      </c>
      <c r="E676" s="38">
        <v>229.06259999999997</v>
      </c>
      <c r="F676" s="39">
        <f>VLOOKUP(H676,Slevy!B:C,2,0)</f>
        <v>0.5</v>
      </c>
      <c r="G676" s="40">
        <f>ABS((E676*F676)-E676)</f>
        <v>114.53129999999999</v>
      </c>
      <c r="H676" s="1" t="s">
        <v>557</v>
      </c>
      <c r="I676" s="1" t="s">
        <v>2389</v>
      </c>
      <c r="J676" s="11">
        <f>VLOOKUP(I676,'%Zdražení'!A:C,3,0)</f>
        <v>0.17</v>
      </c>
      <c r="K676" s="17"/>
      <c r="M676" s="7"/>
    </row>
    <row r="677" spans="2:13" ht="19.5" customHeight="1" x14ac:dyDescent="0.25">
      <c r="B677" s="5" t="s">
        <v>943</v>
      </c>
      <c r="C677" s="6">
        <v>8595580552077</v>
      </c>
      <c r="D677" s="14" t="s">
        <v>941</v>
      </c>
      <c r="E677" s="38">
        <v>229.06259999999997</v>
      </c>
      <c r="F677" s="39">
        <f>VLOOKUP(H677,Slevy!B:C,2,0)</f>
        <v>0.5</v>
      </c>
      <c r="G677" s="40">
        <f>ABS((E677*F677)-E677)</f>
        <v>114.53129999999999</v>
      </c>
      <c r="H677" s="1" t="s">
        <v>557</v>
      </c>
      <c r="I677" s="1" t="s">
        <v>2389</v>
      </c>
      <c r="J677" s="11">
        <f>VLOOKUP(I677,'%Zdražení'!A:C,3,0)</f>
        <v>0.17</v>
      </c>
      <c r="K677" s="17"/>
      <c r="M677" s="7"/>
    </row>
    <row r="678" spans="2:13" ht="19.5" customHeight="1" x14ac:dyDescent="0.25">
      <c r="B678" s="5" t="s">
        <v>944</v>
      </c>
      <c r="C678" s="6">
        <v>8595580552091</v>
      </c>
      <c r="D678" s="14" t="s">
        <v>939</v>
      </c>
      <c r="E678" s="38">
        <v>243.38339999999999</v>
      </c>
      <c r="F678" s="39">
        <f>VLOOKUP(H678,Slevy!B:C,2,0)</f>
        <v>0.5</v>
      </c>
      <c r="G678" s="40">
        <f>ABS((E678*F678)-E678)</f>
        <v>121.6917</v>
      </c>
      <c r="H678" s="1" t="s">
        <v>557</v>
      </c>
      <c r="I678" s="1" t="s">
        <v>2389</v>
      </c>
      <c r="J678" s="11">
        <f>VLOOKUP(I678,'%Zdražení'!A:C,3,0)</f>
        <v>0.17</v>
      </c>
      <c r="K678" s="17"/>
      <c r="M678" s="7"/>
    </row>
    <row r="679" spans="2:13" ht="19.5" customHeight="1" x14ac:dyDescent="0.25">
      <c r="B679" s="5" t="s">
        <v>945</v>
      </c>
      <c r="C679" s="6">
        <v>8595580552114</v>
      </c>
      <c r="D679" s="14" t="s">
        <v>941</v>
      </c>
      <c r="E679" s="38">
        <v>243.38339999999999</v>
      </c>
      <c r="F679" s="39">
        <f>VLOOKUP(H679,Slevy!B:C,2,0)</f>
        <v>0.5</v>
      </c>
      <c r="G679" s="40">
        <f>ABS((E679*F679)-E679)</f>
        <v>121.6917</v>
      </c>
      <c r="H679" s="1" t="s">
        <v>557</v>
      </c>
      <c r="I679" s="1" t="s">
        <v>2389</v>
      </c>
      <c r="J679" s="11">
        <f>VLOOKUP(I679,'%Zdražení'!A:C,3,0)</f>
        <v>0.17</v>
      </c>
      <c r="K679" s="17"/>
      <c r="M679" s="7"/>
    </row>
    <row r="680" spans="2:13" ht="19.5" customHeight="1" x14ac:dyDescent="0.25">
      <c r="B680" s="5" t="s">
        <v>946</v>
      </c>
      <c r="C680" s="6">
        <v>8595580552138</v>
      </c>
      <c r="D680" s="14" t="s">
        <v>939</v>
      </c>
      <c r="E680" s="38">
        <v>257.6925</v>
      </c>
      <c r="F680" s="39">
        <f>VLOOKUP(H680,Slevy!B:C,2,0)</f>
        <v>0.5</v>
      </c>
      <c r="G680" s="40">
        <f>ABS((E680*F680)-E680)</f>
        <v>128.84625</v>
      </c>
      <c r="H680" s="1" t="s">
        <v>557</v>
      </c>
      <c r="I680" s="1" t="s">
        <v>2389</v>
      </c>
      <c r="J680" s="11">
        <f>VLOOKUP(I680,'%Zdražení'!A:C,3,0)</f>
        <v>0.17</v>
      </c>
      <c r="K680" s="17"/>
      <c r="M680" s="7"/>
    </row>
    <row r="681" spans="2:13" ht="19.5" customHeight="1" x14ac:dyDescent="0.25">
      <c r="B681" s="5" t="s">
        <v>947</v>
      </c>
      <c r="C681" s="6">
        <v>8595580552152</v>
      </c>
      <c r="D681" s="14" t="s">
        <v>941</v>
      </c>
      <c r="E681" s="38">
        <v>257.6925</v>
      </c>
      <c r="F681" s="39">
        <f>VLOOKUP(H681,Slevy!B:C,2,0)</f>
        <v>0.5</v>
      </c>
      <c r="G681" s="40">
        <f>ABS((E681*F681)-E681)</f>
        <v>128.84625</v>
      </c>
      <c r="H681" s="1" t="s">
        <v>557</v>
      </c>
      <c r="I681" s="1" t="s">
        <v>2389</v>
      </c>
      <c r="J681" s="11">
        <f>VLOOKUP(I681,'%Zdražení'!A:C,3,0)</f>
        <v>0.17</v>
      </c>
      <c r="K681" s="17"/>
      <c r="M681" s="7"/>
    </row>
    <row r="682" spans="2:13" ht="19.5" customHeight="1" x14ac:dyDescent="0.25">
      <c r="B682" s="5" t="s">
        <v>948</v>
      </c>
      <c r="C682" s="6">
        <v>8595580552640</v>
      </c>
      <c r="D682" s="14" t="s">
        <v>949</v>
      </c>
      <c r="E682" s="38">
        <v>322.12439999999998</v>
      </c>
      <c r="F682" s="39">
        <f>VLOOKUP(H682,Slevy!B:C,2,0)</f>
        <v>0.5</v>
      </c>
      <c r="G682" s="40">
        <f>ABS((E682*F682)-E682)</f>
        <v>161.06219999999999</v>
      </c>
      <c r="H682" s="1" t="s">
        <v>557</v>
      </c>
      <c r="I682" s="1" t="s">
        <v>2389</v>
      </c>
      <c r="J682" s="11">
        <f>VLOOKUP(I682,'%Zdražení'!A:C,3,0)</f>
        <v>0.17</v>
      </c>
      <c r="K682" s="17"/>
      <c r="L682" s="8" t="s">
        <v>161</v>
      </c>
      <c r="M682" s="7"/>
    </row>
    <row r="683" spans="2:13" ht="19.5" customHeight="1" x14ac:dyDescent="0.25">
      <c r="B683" s="5" t="s">
        <v>950</v>
      </c>
      <c r="C683" s="6">
        <v>8595580552657</v>
      </c>
      <c r="D683" s="14" t="s">
        <v>949</v>
      </c>
      <c r="E683" s="38">
        <v>337.87259999999992</v>
      </c>
      <c r="F683" s="39">
        <f>VLOOKUP(H683,Slevy!B:C,2,0)</f>
        <v>0.5</v>
      </c>
      <c r="G683" s="40">
        <f>ABS((E683*F683)-E683)</f>
        <v>168.93629999999996</v>
      </c>
      <c r="H683" s="1" t="s">
        <v>557</v>
      </c>
      <c r="I683" s="1" t="s">
        <v>2389</v>
      </c>
      <c r="J683" s="11">
        <f>VLOOKUP(I683,'%Zdražení'!A:C,3,0)</f>
        <v>0.17</v>
      </c>
      <c r="K683" s="17"/>
      <c r="L683" s="8" t="s">
        <v>161</v>
      </c>
      <c r="M683" s="7"/>
    </row>
    <row r="684" spans="2:13" ht="19.5" customHeight="1" x14ac:dyDescent="0.25">
      <c r="B684" s="5" t="s">
        <v>951</v>
      </c>
      <c r="C684" s="6">
        <v>8595580552664</v>
      </c>
      <c r="D684" s="14" t="s">
        <v>949</v>
      </c>
      <c r="E684" s="38">
        <v>353.62079999999997</v>
      </c>
      <c r="F684" s="39">
        <f>VLOOKUP(H684,Slevy!B:C,2,0)</f>
        <v>0.5</v>
      </c>
      <c r="G684" s="40">
        <f>ABS((E684*F684)-E684)</f>
        <v>176.81039999999999</v>
      </c>
      <c r="H684" s="1" t="s">
        <v>557</v>
      </c>
      <c r="I684" s="1" t="s">
        <v>2389</v>
      </c>
      <c r="J684" s="11">
        <f>VLOOKUP(I684,'%Zdražení'!A:C,3,0)</f>
        <v>0.17</v>
      </c>
      <c r="K684" s="17"/>
      <c r="L684" s="8" t="s">
        <v>161</v>
      </c>
      <c r="M684" s="7"/>
    </row>
    <row r="685" spans="2:13" ht="19.5" customHeight="1" x14ac:dyDescent="0.25">
      <c r="B685" s="5" t="s">
        <v>952</v>
      </c>
      <c r="C685" s="6">
        <v>8595580552190</v>
      </c>
      <c r="D685" s="14" t="s">
        <v>941</v>
      </c>
      <c r="E685" s="38">
        <v>286.33409999999998</v>
      </c>
      <c r="F685" s="39">
        <f>VLOOKUP(H685,Slevy!B:C,2,0)</f>
        <v>0.5</v>
      </c>
      <c r="G685" s="40">
        <f>ABS((E685*F685)-E685)</f>
        <v>143.16704999999999</v>
      </c>
      <c r="H685" s="1" t="s">
        <v>557</v>
      </c>
      <c r="I685" s="1" t="s">
        <v>2389</v>
      </c>
      <c r="J685" s="11">
        <f>VLOOKUP(I685,'%Zdražení'!A:C,3,0)</f>
        <v>0.17</v>
      </c>
      <c r="K685" s="17"/>
      <c r="L685" s="8" t="s">
        <v>161</v>
      </c>
      <c r="M685" s="7"/>
    </row>
    <row r="686" spans="2:13" ht="19.5" customHeight="1" x14ac:dyDescent="0.25">
      <c r="B686" s="5" t="s">
        <v>953</v>
      </c>
      <c r="C686" s="6">
        <v>8595580552237</v>
      </c>
      <c r="D686" s="14" t="s">
        <v>941</v>
      </c>
      <c r="E686" s="38">
        <v>300.64319999999998</v>
      </c>
      <c r="F686" s="39">
        <f>VLOOKUP(H686,Slevy!B:C,2,0)</f>
        <v>0.5</v>
      </c>
      <c r="G686" s="40">
        <f>ABS((E686*F686)-E686)</f>
        <v>150.32159999999999</v>
      </c>
      <c r="H686" s="1" t="s">
        <v>557</v>
      </c>
      <c r="I686" s="1" t="s">
        <v>2389</v>
      </c>
      <c r="J686" s="11">
        <f>VLOOKUP(I686,'%Zdražení'!A:C,3,0)</f>
        <v>0.17</v>
      </c>
      <c r="K686" s="17"/>
      <c r="L686" s="8" t="s">
        <v>161</v>
      </c>
      <c r="M686" s="7"/>
    </row>
    <row r="687" spans="2:13" ht="19.5" customHeight="1" x14ac:dyDescent="0.25">
      <c r="B687" s="5" t="s">
        <v>954</v>
      </c>
      <c r="C687" s="6">
        <v>8595580552275</v>
      </c>
      <c r="D687" s="14" t="s">
        <v>941</v>
      </c>
      <c r="E687" s="38">
        <v>314.96399999999994</v>
      </c>
      <c r="F687" s="39">
        <f>VLOOKUP(H687,Slevy!B:C,2,0)</f>
        <v>0.5</v>
      </c>
      <c r="G687" s="40">
        <f>ABS((E687*F687)-E687)</f>
        <v>157.48199999999997</v>
      </c>
      <c r="H687" s="1" t="s">
        <v>557</v>
      </c>
      <c r="I687" s="1" t="s">
        <v>2389</v>
      </c>
      <c r="J687" s="11">
        <f>VLOOKUP(I687,'%Zdražení'!A:C,3,0)</f>
        <v>0.17</v>
      </c>
      <c r="K687" s="17"/>
      <c r="L687" s="8" t="s">
        <v>161</v>
      </c>
      <c r="M687" s="7"/>
    </row>
    <row r="688" spans="2:13" ht="19.5" customHeight="1" x14ac:dyDescent="0.25">
      <c r="B688" s="5" t="s">
        <v>955</v>
      </c>
      <c r="C688" s="6">
        <v>8595580553890</v>
      </c>
      <c r="D688" s="14" t="s">
        <v>941</v>
      </c>
      <c r="E688" s="38">
        <v>456.70949999999999</v>
      </c>
      <c r="F688" s="39">
        <f>VLOOKUP(H688,Slevy!B:C,2,0)</f>
        <v>0.5</v>
      </c>
      <c r="G688" s="40">
        <f>ABS((E688*F688)-E688)</f>
        <v>228.35475</v>
      </c>
      <c r="H688" s="1" t="s">
        <v>557</v>
      </c>
      <c r="I688" s="1" t="s">
        <v>2389</v>
      </c>
      <c r="J688" s="11">
        <f>VLOOKUP(I688,'%Zdražení'!A:C,3,0)</f>
        <v>0.17</v>
      </c>
      <c r="K688" s="17"/>
      <c r="M688" s="7"/>
    </row>
    <row r="689" spans="2:13" ht="19.5" customHeight="1" x14ac:dyDescent="0.25">
      <c r="B689" s="5" t="s">
        <v>956</v>
      </c>
      <c r="C689" s="6">
        <v>8595580553906</v>
      </c>
      <c r="D689" s="14" t="s">
        <v>941</v>
      </c>
      <c r="E689" s="38">
        <v>508.23629999999997</v>
      </c>
      <c r="F689" s="39">
        <f>VLOOKUP(H689,Slevy!B:C,2,0)</f>
        <v>0.5</v>
      </c>
      <c r="G689" s="40">
        <f>ABS((E689*F689)-E689)</f>
        <v>254.11814999999999</v>
      </c>
      <c r="H689" s="1" t="s">
        <v>557</v>
      </c>
      <c r="I689" s="1" t="s">
        <v>2389</v>
      </c>
      <c r="J689" s="11">
        <f>VLOOKUP(I689,'%Zdražení'!A:C,3,0)</f>
        <v>0.17</v>
      </c>
      <c r="K689" s="17"/>
      <c r="M689" s="7"/>
    </row>
    <row r="690" spans="2:13" ht="19.5" customHeight="1" x14ac:dyDescent="0.25">
      <c r="B690" s="5" t="s">
        <v>957</v>
      </c>
      <c r="C690" s="6">
        <v>8595580553913</v>
      </c>
      <c r="D690" s="14" t="s">
        <v>941</v>
      </c>
      <c r="E690" s="38">
        <v>561.21389999999997</v>
      </c>
      <c r="F690" s="39">
        <f>VLOOKUP(H690,Slevy!B:C,2,0)</f>
        <v>0.5</v>
      </c>
      <c r="G690" s="40">
        <f>ABS((E690*F690)-E690)</f>
        <v>280.60694999999998</v>
      </c>
      <c r="H690" s="1" t="s">
        <v>557</v>
      </c>
      <c r="I690" s="1" t="s">
        <v>2389</v>
      </c>
      <c r="J690" s="11">
        <f>VLOOKUP(I690,'%Zdražení'!A:C,3,0)</f>
        <v>0.17</v>
      </c>
      <c r="K690" s="17"/>
      <c r="M690" s="7"/>
    </row>
    <row r="691" spans="2:13" ht="19.5" customHeight="1" x14ac:dyDescent="0.25">
      <c r="B691" s="5" t="s">
        <v>958</v>
      </c>
      <c r="C691" s="6">
        <v>8594045939255</v>
      </c>
      <c r="D691" s="14" t="s">
        <v>939</v>
      </c>
      <c r="E691" s="38">
        <v>128.85209999999998</v>
      </c>
      <c r="F691" s="39">
        <f>VLOOKUP(H691,Slevy!B:C,2,0)</f>
        <v>0.5</v>
      </c>
      <c r="G691" s="40">
        <f>ABS((E691*F691)-E691)</f>
        <v>64.426049999999989</v>
      </c>
      <c r="H691" s="1" t="s">
        <v>557</v>
      </c>
      <c r="I691" s="1" t="s">
        <v>2389</v>
      </c>
      <c r="J691" s="11">
        <f>VLOOKUP(I691,'%Zdražení'!A:C,3,0)</f>
        <v>0.17</v>
      </c>
      <c r="K691" s="17"/>
      <c r="M691" s="7"/>
    </row>
    <row r="692" spans="2:13" ht="19.5" customHeight="1" x14ac:dyDescent="0.25">
      <c r="B692" s="5" t="s">
        <v>959</v>
      </c>
      <c r="C692" s="6">
        <v>8594045939262</v>
      </c>
      <c r="D692" s="14" t="s">
        <v>941</v>
      </c>
      <c r="E692" s="38">
        <v>128.85209999999998</v>
      </c>
      <c r="F692" s="39">
        <f>VLOOKUP(H692,Slevy!B:C,2,0)</f>
        <v>0.5</v>
      </c>
      <c r="G692" s="40">
        <f>ABS((E692*F692)-E692)</f>
        <v>64.426049999999989</v>
      </c>
      <c r="H692" s="1" t="s">
        <v>557</v>
      </c>
      <c r="I692" s="1" t="s">
        <v>2389</v>
      </c>
      <c r="J692" s="11">
        <f>VLOOKUP(I692,'%Zdražení'!A:C,3,0)</f>
        <v>0.17</v>
      </c>
      <c r="K692" s="17"/>
      <c r="M692" s="7"/>
    </row>
    <row r="693" spans="2:13" ht="19.5" customHeight="1" x14ac:dyDescent="0.25">
      <c r="B693" s="5" t="s">
        <v>960</v>
      </c>
      <c r="C693" s="6">
        <v>8594045939279</v>
      </c>
      <c r="D693" s="14" t="s">
        <v>939</v>
      </c>
      <c r="E693" s="38">
        <v>200.43269999999998</v>
      </c>
      <c r="F693" s="39">
        <f>VLOOKUP(H693,Slevy!B:C,2,0)</f>
        <v>0.5</v>
      </c>
      <c r="G693" s="40">
        <f>ABS((E693*F693)-E693)</f>
        <v>100.21634999999999</v>
      </c>
      <c r="H693" s="1" t="s">
        <v>557</v>
      </c>
      <c r="I693" s="1" t="s">
        <v>2389</v>
      </c>
      <c r="J693" s="11">
        <f>VLOOKUP(I693,'%Zdražení'!A:C,3,0)</f>
        <v>0.17</v>
      </c>
      <c r="K693" s="17"/>
      <c r="M693" s="7"/>
    </row>
    <row r="694" spans="2:13" ht="19.5" customHeight="1" x14ac:dyDescent="0.25">
      <c r="B694" s="5" t="s">
        <v>961</v>
      </c>
      <c r="C694" s="6">
        <v>8594045939286</v>
      </c>
      <c r="D694" s="14" t="s">
        <v>941</v>
      </c>
      <c r="E694" s="38">
        <v>200.43269999999998</v>
      </c>
      <c r="F694" s="39">
        <f>VLOOKUP(H694,Slevy!B:C,2,0)</f>
        <v>0.5</v>
      </c>
      <c r="G694" s="40">
        <f>ABS((E694*F694)-E694)</f>
        <v>100.21634999999999</v>
      </c>
      <c r="H694" s="1" t="s">
        <v>557</v>
      </c>
      <c r="I694" s="1" t="s">
        <v>2389</v>
      </c>
      <c r="J694" s="11">
        <f>VLOOKUP(I694,'%Zdražení'!A:C,3,0)</f>
        <v>0.17</v>
      </c>
      <c r="K694" s="17"/>
      <c r="M694" s="7"/>
    </row>
    <row r="695" spans="2:13" ht="19.5" customHeight="1" x14ac:dyDescent="0.25">
      <c r="B695" s="5" t="s">
        <v>962</v>
      </c>
      <c r="C695" s="6">
        <v>8594045932003</v>
      </c>
      <c r="D695" s="14" t="s">
        <v>939</v>
      </c>
      <c r="E695" s="38">
        <v>214.7535</v>
      </c>
      <c r="F695" s="39">
        <f>VLOOKUP(H695,Slevy!B:C,2,0)</f>
        <v>0.5</v>
      </c>
      <c r="G695" s="40">
        <f>ABS((E695*F695)-E695)</f>
        <v>107.37675</v>
      </c>
      <c r="H695" s="1" t="s">
        <v>557</v>
      </c>
      <c r="I695" s="1" t="s">
        <v>2389</v>
      </c>
      <c r="J695" s="11">
        <f>VLOOKUP(I695,'%Zdražení'!A:C,3,0)</f>
        <v>0.17</v>
      </c>
      <c r="K695" s="17"/>
      <c r="M695" s="7"/>
    </row>
    <row r="696" spans="2:13" ht="19.5" customHeight="1" x14ac:dyDescent="0.25">
      <c r="B696" s="5" t="s">
        <v>963</v>
      </c>
      <c r="C696" s="6">
        <v>8594045932027</v>
      </c>
      <c r="D696" s="14" t="s">
        <v>941</v>
      </c>
      <c r="E696" s="38">
        <v>214.7535</v>
      </c>
      <c r="F696" s="39">
        <f>VLOOKUP(H696,Slevy!B:C,2,0)</f>
        <v>0.5</v>
      </c>
      <c r="G696" s="40">
        <f>ABS((E696*F696)-E696)</f>
        <v>107.37675</v>
      </c>
      <c r="H696" s="1" t="s">
        <v>557</v>
      </c>
      <c r="I696" s="1" t="s">
        <v>2389</v>
      </c>
      <c r="J696" s="11">
        <f>VLOOKUP(I696,'%Zdražení'!A:C,3,0)</f>
        <v>0.17</v>
      </c>
      <c r="K696" s="17"/>
      <c r="M696" s="7"/>
    </row>
    <row r="697" spans="2:13" ht="19.5" customHeight="1" x14ac:dyDescent="0.25">
      <c r="B697" s="5" t="s">
        <v>964</v>
      </c>
      <c r="C697" s="6">
        <v>8594045932034</v>
      </c>
      <c r="D697" s="14" t="s">
        <v>939</v>
      </c>
      <c r="E697" s="38">
        <v>229.06259999999997</v>
      </c>
      <c r="F697" s="39">
        <f>VLOOKUP(H697,Slevy!B:C,2,0)</f>
        <v>0.5</v>
      </c>
      <c r="G697" s="40">
        <f>ABS((E697*F697)-E697)</f>
        <v>114.53129999999999</v>
      </c>
      <c r="H697" s="1" t="s">
        <v>557</v>
      </c>
      <c r="I697" s="1" t="s">
        <v>2389</v>
      </c>
      <c r="J697" s="11">
        <f>VLOOKUP(I697,'%Zdražení'!A:C,3,0)</f>
        <v>0.17</v>
      </c>
      <c r="K697" s="17"/>
      <c r="M697" s="7"/>
    </row>
    <row r="698" spans="2:13" ht="19.5" customHeight="1" x14ac:dyDescent="0.25">
      <c r="B698" s="5" t="s">
        <v>965</v>
      </c>
      <c r="C698" s="6">
        <v>8594045932041</v>
      </c>
      <c r="D698" s="14" t="s">
        <v>941</v>
      </c>
      <c r="E698" s="38">
        <v>229.06259999999997</v>
      </c>
      <c r="F698" s="39">
        <f>VLOOKUP(H698,Slevy!B:C,2,0)</f>
        <v>0.5</v>
      </c>
      <c r="G698" s="40">
        <f>ABS((E698*F698)-E698)</f>
        <v>114.53129999999999</v>
      </c>
      <c r="H698" s="1" t="s">
        <v>557</v>
      </c>
      <c r="I698" s="1" t="s">
        <v>2389</v>
      </c>
      <c r="J698" s="11">
        <f>VLOOKUP(I698,'%Zdražení'!A:C,3,0)</f>
        <v>0.17</v>
      </c>
      <c r="K698" s="17"/>
      <c r="M698" s="7"/>
    </row>
    <row r="699" spans="2:13" ht="19.5" customHeight="1" x14ac:dyDescent="0.25">
      <c r="B699" s="5" t="s">
        <v>966</v>
      </c>
      <c r="C699" s="6">
        <v>8594045932058</v>
      </c>
      <c r="D699" s="14" t="s">
        <v>939</v>
      </c>
      <c r="E699" s="38">
        <v>243.38339999999999</v>
      </c>
      <c r="F699" s="39">
        <f>VLOOKUP(H699,Slevy!B:C,2,0)</f>
        <v>0.5</v>
      </c>
      <c r="G699" s="40">
        <f>ABS((E699*F699)-E699)</f>
        <v>121.6917</v>
      </c>
      <c r="H699" s="1" t="s">
        <v>557</v>
      </c>
      <c r="I699" s="1" t="s">
        <v>2389</v>
      </c>
      <c r="J699" s="11">
        <f>VLOOKUP(I699,'%Zdražení'!A:C,3,0)</f>
        <v>0.17</v>
      </c>
      <c r="K699" s="17"/>
      <c r="M699" s="7"/>
    </row>
    <row r="700" spans="2:13" ht="19.5" customHeight="1" x14ac:dyDescent="0.25">
      <c r="B700" s="5" t="s">
        <v>967</v>
      </c>
      <c r="C700" s="6">
        <v>8594045932065</v>
      </c>
      <c r="D700" s="14" t="s">
        <v>941</v>
      </c>
      <c r="E700" s="38">
        <v>243.38339999999999</v>
      </c>
      <c r="F700" s="39">
        <f>VLOOKUP(H700,Slevy!B:C,2,0)</f>
        <v>0.5</v>
      </c>
      <c r="G700" s="40">
        <f>ABS((E700*F700)-E700)</f>
        <v>121.6917</v>
      </c>
      <c r="H700" s="1" t="s">
        <v>557</v>
      </c>
      <c r="I700" s="1" t="s">
        <v>2389</v>
      </c>
      <c r="J700" s="11">
        <f>VLOOKUP(I700,'%Zdražení'!A:C,3,0)</f>
        <v>0.17</v>
      </c>
      <c r="K700" s="17"/>
      <c r="M700" s="7"/>
    </row>
    <row r="701" spans="2:13" ht="19.5" customHeight="1" x14ac:dyDescent="0.25">
      <c r="B701" s="5" t="s">
        <v>968</v>
      </c>
      <c r="C701" s="6">
        <v>8594045932072</v>
      </c>
      <c r="D701" s="14" t="s">
        <v>939</v>
      </c>
      <c r="E701" s="38">
        <v>257.6925</v>
      </c>
      <c r="F701" s="39">
        <f>VLOOKUP(H701,Slevy!B:C,2,0)</f>
        <v>0.5</v>
      </c>
      <c r="G701" s="40">
        <f>ABS((E701*F701)-E701)</f>
        <v>128.84625</v>
      </c>
      <c r="H701" s="1" t="s">
        <v>557</v>
      </c>
      <c r="I701" s="1" t="s">
        <v>2389</v>
      </c>
      <c r="J701" s="11">
        <f>VLOOKUP(I701,'%Zdražení'!A:C,3,0)</f>
        <v>0.17</v>
      </c>
      <c r="K701" s="17"/>
      <c r="M701" s="7"/>
    </row>
    <row r="702" spans="2:13" ht="19.5" customHeight="1" x14ac:dyDescent="0.25">
      <c r="B702" s="5" t="s">
        <v>969</v>
      </c>
      <c r="C702" s="6">
        <v>8594045932089</v>
      </c>
      <c r="D702" s="14" t="s">
        <v>941</v>
      </c>
      <c r="E702" s="38">
        <v>257.6925</v>
      </c>
      <c r="F702" s="39">
        <f>VLOOKUP(H702,Slevy!B:C,2,0)</f>
        <v>0.5</v>
      </c>
      <c r="G702" s="40">
        <f>ABS((E702*F702)-E702)</f>
        <v>128.84625</v>
      </c>
      <c r="H702" s="1" t="s">
        <v>557</v>
      </c>
      <c r="I702" s="1" t="s">
        <v>2389</v>
      </c>
      <c r="J702" s="11">
        <f>VLOOKUP(I702,'%Zdražení'!A:C,3,0)</f>
        <v>0.17</v>
      </c>
      <c r="K702" s="17"/>
      <c r="M702" s="7"/>
    </row>
    <row r="703" spans="2:13" ht="19.5" customHeight="1" x14ac:dyDescent="0.25">
      <c r="B703" s="5" t="s">
        <v>970</v>
      </c>
      <c r="C703" s="6">
        <v>8594045932096</v>
      </c>
      <c r="D703" s="14" t="s">
        <v>939</v>
      </c>
      <c r="E703" s="38">
        <v>272.02499999999998</v>
      </c>
      <c r="F703" s="39">
        <f>VLOOKUP(H703,Slevy!B:C,2,0)</f>
        <v>0.5</v>
      </c>
      <c r="G703" s="40">
        <f>ABS((E703*F703)-E703)</f>
        <v>136.01249999999999</v>
      </c>
      <c r="H703" s="1" t="s">
        <v>557</v>
      </c>
      <c r="I703" s="1" t="s">
        <v>2389</v>
      </c>
      <c r="J703" s="11">
        <f>VLOOKUP(I703,'%Zdražení'!A:C,3,0)</f>
        <v>0.17</v>
      </c>
      <c r="K703" s="17"/>
      <c r="M703" s="7"/>
    </row>
    <row r="704" spans="2:13" ht="19.5" customHeight="1" x14ac:dyDescent="0.25">
      <c r="B704" s="5" t="s">
        <v>971</v>
      </c>
      <c r="C704" s="6">
        <v>8594045932126</v>
      </c>
      <c r="D704" s="14" t="s">
        <v>941</v>
      </c>
      <c r="E704" s="38">
        <v>272.02499999999998</v>
      </c>
      <c r="F704" s="39">
        <f>VLOOKUP(H704,Slevy!B:C,2,0)</f>
        <v>0.5</v>
      </c>
      <c r="G704" s="40">
        <f>ABS((E704*F704)-E704)</f>
        <v>136.01249999999999</v>
      </c>
      <c r="H704" s="1" t="s">
        <v>557</v>
      </c>
      <c r="I704" s="1" t="s">
        <v>2389</v>
      </c>
      <c r="J704" s="11">
        <f>VLOOKUP(I704,'%Zdražení'!A:C,3,0)</f>
        <v>0.17</v>
      </c>
      <c r="K704" s="17"/>
      <c r="M704" s="7"/>
    </row>
    <row r="705" spans="2:13" ht="19.5" customHeight="1" x14ac:dyDescent="0.25">
      <c r="B705" s="5" t="s">
        <v>972</v>
      </c>
      <c r="C705" s="6">
        <v>8594045939477</v>
      </c>
      <c r="D705" s="14" t="s">
        <v>939</v>
      </c>
      <c r="E705" s="38">
        <v>284.90669999999994</v>
      </c>
      <c r="F705" s="39">
        <f>VLOOKUP(H705,Slevy!B:C,2,0)</f>
        <v>0.5</v>
      </c>
      <c r="G705" s="40">
        <f>ABS((E705*F705)-E705)</f>
        <v>142.45334999999997</v>
      </c>
      <c r="H705" s="1" t="s">
        <v>557</v>
      </c>
      <c r="I705" s="1" t="s">
        <v>2389</v>
      </c>
      <c r="J705" s="11">
        <f>VLOOKUP(I705,'%Zdražení'!A:C,3,0)</f>
        <v>0.17</v>
      </c>
      <c r="K705" s="17"/>
      <c r="M705" s="7"/>
    </row>
    <row r="706" spans="2:13" ht="19.5" customHeight="1" x14ac:dyDescent="0.25">
      <c r="B706" s="5" t="s">
        <v>973</v>
      </c>
      <c r="C706" s="6">
        <v>8594045939484</v>
      </c>
      <c r="D706" s="14" t="s">
        <v>941</v>
      </c>
      <c r="E706" s="38">
        <v>284.90669999999994</v>
      </c>
      <c r="F706" s="39">
        <f>VLOOKUP(H706,Slevy!B:C,2,0)</f>
        <v>0.5</v>
      </c>
      <c r="G706" s="40">
        <f>ABS((E706*F706)-E706)</f>
        <v>142.45334999999997</v>
      </c>
      <c r="H706" s="1" t="s">
        <v>557</v>
      </c>
      <c r="I706" s="1" t="s">
        <v>2389</v>
      </c>
      <c r="J706" s="11">
        <f>VLOOKUP(I706,'%Zdražení'!A:C,3,0)</f>
        <v>0.17</v>
      </c>
      <c r="K706" s="17"/>
      <c r="M706" s="7"/>
    </row>
    <row r="707" spans="2:13" ht="19.5" customHeight="1" x14ac:dyDescent="0.25">
      <c r="B707" s="5" t="s">
        <v>974</v>
      </c>
      <c r="C707" s="6">
        <v>8595580547080</v>
      </c>
      <c r="D707" s="14" t="s">
        <v>939</v>
      </c>
      <c r="E707" s="38">
        <v>303.50970000000001</v>
      </c>
      <c r="F707" s="39">
        <f>VLOOKUP(H707,Slevy!B:C,2,0)</f>
        <v>0.5</v>
      </c>
      <c r="G707" s="40">
        <f>ABS((E707*F707)-E707)</f>
        <v>151.75485</v>
      </c>
      <c r="H707" s="1" t="s">
        <v>557</v>
      </c>
      <c r="I707" s="1" t="s">
        <v>2389</v>
      </c>
      <c r="J707" s="11">
        <f>VLOOKUP(I707,'%Zdražení'!A:C,3,0)</f>
        <v>0.17</v>
      </c>
      <c r="K707" s="17"/>
      <c r="M707" s="7"/>
    </row>
    <row r="708" spans="2:13" ht="19.5" customHeight="1" x14ac:dyDescent="0.25">
      <c r="B708" s="5" t="s">
        <v>975</v>
      </c>
      <c r="C708" s="6">
        <v>8595580547073</v>
      </c>
      <c r="D708" s="14" t="s">
        <v>941</v>
      </c>
      <c r="E708" s="38">
        <v>303.50970000000001</v>
      </c>
      <c r="F708" s="39">
        <f>VLOOKUP(H708,Slevy!B:C,2,0)</f>
        <v>0.5</v>
      </c>
      <c r="G708" s="40">
        <f>ABS((E708*F708)-E708)</f>
        <v>151.75485</v>
      </c>
      <c r="H708" s="1" t="s">
        <v>557</v>
      </c>
      <c r="I708" s="1" t="s">
        <v>2389</v>
      </c>
      <c r="J708" s="11">
        <f>VLOOKUP(I708,'%Zdražení'!A:C,3,0)</f>
        <v>0.17</v>
      </c>
      <c r="K708" s="17"/>
      <c r="M708" s="7"/>
    </row>
    <row r="709" spans="2:13" ht="19.5" customHeight="1" x14ac:dyDescent="0.25">
      <c r="B709" s="5" t="s">
        <v>976</v>
      </c>
      <c r="C709" s="6">
        <v>8595580502195</v>
      </c>
      <c r="D709" s="14" t="s">
        <v>939</v>
      </c>
      <c r="E709" s="38">
        <v>128.85209999999998</v>
      </c>
      <c r="F709" s="39">
        <f>VLOOKUP(H709,Slevy!B:C,2,0)</f>
        <v>0.5</v>
      </c>
      <c r="G709" s="40">
        <f>ABS((E709*F709)-E709)</f>
        <v>64.426049999999989</v>
      </c>
      <c r="H709" s="1" t="s">
        <v>557</v>
      </c>
      <c r="I709" s="1" t="s">
        <v>2389</v>
      </c>
      <c r="J709" s="11">
        <f>VLOOKUP(I709,'%Zdražení'!A:C,3,0)</f>
        <v>0.17</v>
      </c>
      <c r="K709" s="17"/>
      <c r="M709" s="7"/>
    </row>
    <row r="710" spans="2:13" ht="19.5" customHeight="1" x14ac:dyDescent="0.25">
      <c r="B710" s="5" t="s">
        <v>977</v>
      </c>
      <c r="C710" s="6">
        <v>8595580500443</v>
      </c>
      <c r="D710" s="14" t="s">
        <v>941</v>
      </c>
      <c r="E710" s="38">
        <v>128.85209999999998</v>
      </c>
      <c r="F710" s="39">
        <f>VLOOKUP(H710,Slevy!B:C,2,0)</f>
        <v>0.5</v>
      </c>
      <c r="G710" s="40">
        <f>ABS((E710*F710)-E710)</f>
        <v>64.426049999999989</v>
      </c>
      <c r="H710" s="1" t="s">
        <v>557</v>
      </c>
      <c r="I710" s="1" t="s">
        <v>2389</v>
      </c>
      <c r="J710" s="11">
        <f>VLOOKUP(I710,'%Zdražení'!A:C,3,0)</f>
        <v>0.17</v>
      </c>
      <c r="K710" s="17"/>
      <c r="M710" s="7"/>
    </row>
    <row r="711" spans="2:13" ht="19.5" customHeight="1" x14ac:dyDescent="0.25">
      <c r="B711" s="5" t="s">
        <v>978</v>
      </c>
      <c r="C711" s="6">
        <v>8594045939293</v>
      </c>
      <c r="D711" s="14" t="s">
        <v>939</v>
      </c>
      <c r="E711" s="38">
        <v>200.43269999999998</v>
      </c>
      <c r="F711" s="39">
        <f>VLOOKUP(H711,Slevy!B:C,2,0)</f>
        <v>0.5</v>
      </c>
      <c r="G711" s="40">
        <f>ABS((E711*F711)-E711)</f>
        <v>100.21634999999999</v>
      </c>
      <c r="H711" s="1" t="s">
        <v>557</v>
      </c>
      <c r="I711" s="1" t="s">
        <v>2389</v>
      </c>
      <c r="J711" s="11">
        <f>VLOOKUP(I711,'%Zdražení'!A:C,3,0)</f>
        <v>0.17</v>
      </c>
      <c r="K711" s="17"/>
      <c r="M711" s="7"/>
    </row>
    <row r="712" spans="2:13" ht="19.5" customHeight="1" x14ac:dyDescent="0.25">
      <c r="B712" s="5" t="s">
        <v>979</v>
      </c>
      <c r="C712" s="6">
        <v>8594045939491</v>
      </c>
      <c r="D712" s="14" t="s">
        <v>941</v>
      </c>
      <c r="E712" s="38">
        <v>200.43269999999998</v>
      </c>
      <c r="F712" s="39">
        <f>VLOOKUP(H712,Slevy!B:C,2,0)</f>
        <v>0.5</v>
      </c>
      <c r="G712" s="40">
        <f>ABS((E712*F712)-E712)</f>
        <v>100.21634999999999</v>
      </c>
      <c r="H712" s="1" t="s">
        <v>557</v>
      </c>
      <c r="I712" s="1" t="s">
        <v>2389</v>
      </c>
      <c r="J712" s="11">
        <f>VLOOKUP(I712,'%Zdražení'!A:C,3,0)</f>
        <v>0.17</v>
      </c>
      <c r="K712" s="17"/>
      <c r="M712" s="7"/>
    </row>
    <row r="713" spans="2:13" ht="19.5" customHeight="1" x14ac:dyDescent="0.25">
      <c r="B713" s="5" t="s">
        <v>980</v>
      </c>
      <c r="C713" s="6">
        <v>8594045932133</v>
      </c>
      <c r="D713" s="14" t="s">
        <v>939</v>
      </c>
      <c r="E713" s="38">
        <v>214.7535</v>
      </c>
      <c r="F713" s="39">
        <f>VLOOKUP(H713,Slevy!B:C,2,0)</f>
        <v>0.5</v>
      </c>
      <c r="G713" s="40">
        <f>ABS((E713*F713)-E713)</f>
        <v>107.37675</v>
      </c>
      <c r="H713" s="1" t="s">
        <v>557</v>
      </c>
      <c r="I713" s="1" t="s">
        <v>2389</v>
      </c>
      <c r="J713" s="11">
        <f>VLOOKUP(I713,'%Zdražení'!A:C,3,0)</f>
        <v>0.17</v>
      </c>
      <c r="K713" s="17"/>
      <c r="M713" s="7"/>
    </row>
    <row r="714" spans="2:13" ht="19.5" customHeight="1" x14ac:dyDescent="0.25">
      <c r="B714" s="5" t="s">
        <v>981</v>
      </c>
      <c r="C714" s="6">
        <v>8594045932171</v>
      </c>
      <c r="D714" s="14" t="s">
        <v>941</v>
      </c>
      <c r="E714" s="38">
        <v>214.7535</v>
      </c>
      <c r="F714" s="39">
        <f>VLOOKUP(H714,Slevy!B:C,2,0)</f>
        <v>0.5</v>
      </c>
      <c r="G714" s="40">
        <f>ABS((E714*F714)-E714)</f>
        <v>107.37675</v>
      </c>
      <c r="H714" s="1" t="s">
        <v>557</v>
      </c>
      <c r="I714" s="1" t="s">
        <v>2389</v>
      </c>
      <c r="J714" s="11">
        <f>VLOOKUP(I714,'%Zdražení'!A:C,3,0)</f>
        <v>0.17</v>
      </c>
      <c r="K714" s="17"/>
      <c r="M714" s="7"/>
    </row>
    <row r="715" spans="2:13" ht="19.5" customHeight="1" x14ac:dyDescent="0.25">
      <c r="B715" s="5" t="s">
        <v>982</v>
      </c>
      <c r="C715" s="6">
        <v>8594045932188</v>
      </c>
      <c r="D715" s="14" t="s">
        <v>939</v>
      </c>
      <c r="E715" s="38">
        <v>229.06259999999997</v>
      </c>
      <c r="F715" s="39">
        <f>VLOOKUP(H715,Slevy!B:C,2,0)</f>
        <v>0.5</v>
      </c>
      <c r="G715" s="40">
        <f>ABS((E715*F715)-E715)</f>
        <v>114.53129999999999</v>
      </c>
      <c r="H715" s="1" t="s">
        <v>557</v>
      </c>
      <c r="I715" s="1" t="s">
        <v>2389</v>
      </c>
      <c r="J715" s="11">
        <f>VLOOKUP(I715,'%Zdražení'!A:C,3,0)</f>
        <v>0.17</v>
      </c>
      <c r="K715" s="17"/>
      <c r="M715" s="7"/>
    </row>
    <row r="716" spans="2:13" ht="19.5" customHeight="1" x14ac:dyDescent="0.25">
      <c r="B716" s="5" t="s">
        <v>983</v>
      </c>
      <c r="C716" s="6">
        <v>8594045932256</v>
      </c>
      <c r="D716" s="14" t="s">
        <v>941</v>
      </c>
      <c r="E716" s="38">
        <v>229.06259999999997</v>
      </c>
      <c r="F716" s="39">
        <f>VLOOKUP(H716,Slevy!B:C,2,0)</f>
        <v>0.5</v>
      </c>
      <c r="G716" s="40">
        <f>ABS((E716*F716)-E716)</f>
        <v>114.53129999999999</v>
      </c>
      <c r="H716" s="1" t="s">
        <v>557</v>
      </c>
      <c r="I716" s="1" t="s">
        <v>2389</v>
      </c>
      <c r="J716" s="11">
        <f>VLOOKUP(I716,'%Zdražení'!A:C,3,0)</f>
        <v>0.17</v>
      </c>
      <c r="K716" s="17"/>
      <c r="M716" s="7"/>
    </row>
    <row r="717" spans="2:13" ht="19.5" customHeight="1" x14ac:dyDescent="0.25">
      <c r="B717" s="5" t="s">
        <v>984</v>
      </c>
      <c r="C717" s="6">
        <v>8594045932263</v>
      </c>
      <c r="D717" s="14" t="s">
        <v>939</v>
      </c>
      <c r="E717" s="38">
        <v>243.38339999999999</v>
      </c>
      <c r="F717" s="39">
        <f>VLOOKUP(H717,Slevy!B:C,2,0)</f>
        <v>0.5</v>
      </c>
      <c r="G717" s="40">
        <f>ABS((E717*F717)-E717)</f>
        <v>121.6917</v>
      </c>
      <c r="H717" s="1" t="s">
        <v>557</v>
      </c>
      <c r="I717" s="1" t="s">
        <v>2389</v>
      </c>
      <c r="J717" s="11">
        <f>VLOOKUP(I717,'%Zdražení'!A:C,3,0)</f>
        <v>0.17</v>
      </c>
      <c r="K717" s="17"/>
      <c r="M717" s="7"/>
    </row>
    <row r="718" spans="2:13" ht="19.5" customHeight="1" x14ac:dyDescent="0.25">
      <c r="B718" s="5" t="s">
        <v>985</v>
      </c>
      <c r="C718" s="6">
        <v>8594045932270</v>
      </c>
      <c r="D718" s="14" t="s">
        <v>941</v>
      </c>
      <c r="E718" s="38">
        <v>243.38339999999999</v>
      </c>
      <c r="F718" s="39">
        <f>VLOOKUP(H718,Slevy!B:C,2,0)</f>
        <v>0.5</v>
      </c>
      <c r="G718" s="40">
        <f>ABS((E718*F718)-E718)</f>
        <v>121.6917</v>
      </c>
      <c r="H718" s="1" t="s">
        <v>557</v>
      </c>
      <c r="I718" s="1" t="s">
        <v>2389</v>
      </c>
      <c r="J718" s="11">
        <f>VLOOKUP(I718,'%Zdražení'!A:C,3,0)</f>
        <v>0.17</v>
      </c>
      <c r="K718" s="17"/>
      <c r="M718" s="7"/>
    </row>
    <row r="719" spans="2:13" ht="19.5" customHeight="1" x14ac:dyDescent="0.25">
      <c r="B719" s="5" t="s">
        <v>986</v>
      </c>
      <c r="C719" s="6">
        <v>8594045932287</v>
      </c>
      <c r="D719" s="14" t="s">
        <v>939</v>
      </c>
      <c r="E719" s="38">
        <v>257.6925</v>
      </c>
      <c r="F719" s="39">
        <f>VLOOKUP(H719,Slevy!B:C,2,0)</f>
        <v>0.5</v>
      </c>
      <c r="G719" s="40">
        <f>ABS((E719*F719)-E719)</f>
        <v>128.84625</v>
      </c>
      <c r="H719" s="1" t="s">
        <v>557</v>
      </c>
      <c r="I719" s="1" t="s">
        <v>2389</v>
      </c>
      <c r="J719" s="11">
        <f>VLOOKUP(I719,'%Zdražení'!A:C,3,0)</f>
        <v>0.17</v>
      </c>
      <c r="K719" s="17"/>
      <c r="M719" s="7"/>
    </row>
    <row r="720" spans="2:13" ht="19.5" customHeight="1" x14ac:dyDescent="0.25">
      <c r="B720" s="5" t="s">
        <v>987</v>
      </c>
      <c r="C720" s="6">
        <v>8594045932294</v>
      </c>
      <c r="D720" s="14" t="s">
        <v>941</v>
      </c>
      <c r="E720" s="38">
        <v>257.6925</v>
      </c>
      <c r="F720" s="39">
        <f>VLOOKUP(H720,Slevy!B:C,2,0)</f>
        <v>0.5</v>
      </c>
      <c r="G720" s="40">
        <f>ABS((E720*F720)-E720)</f>
        <v>128.84625</v>
      </c>
      <c r="H720" s="1" t="s">
        <v>557</v>
      </c>
      <c r="I720" s="1" t="s">
        <v>2389</v>
      </c>
      <c r="J720" s="11">
        <f>VLOOKUP(I720,'%Zdražení'!A:C,3,0)</f>
        <v>0.17</v>
      </c>
      <c r="K720" s="17"/>
      <c r="M720" s="7"/>
    </row>
    <row r="721" spans="2:13" ht="19.5" customHeight="1" x14ac:dyDescent="0.25">
      <c r="B721" s="5" t="s">
        <v>988</v>
      </c>
      <c r="C721" s="6">
        <v>8594045932300</v>
      </c>
      <c r="D721" s="14" t="s">
        <v>939</v>
      </c>
      <c r="E721" s="38">
        <v>272.02499999999998</v>
      </c>
      <c r="F721" s="39">
        <f>VLOOKUP(H721,Slevy!B:C,2,0)</f>
        <v>0.5</v>
      </c>
      <c r="G721" s="40">
        <f>ABS((E721*F721)-E721)</f>
        <v>136.01249999999999</v>
      </c>
      <c r="H721" s="1" t="s">
        <v>557</v>
      </c>
      <c r="I721" s="1" t="s">
        <v>2389</v>
      </c>
      <c r="J721" s="11">
        <f>VLOOKUP(I721,'%Zdražení'!A:C,3,0)</f>
        <v>0.17</v>
      </c>
      <c r="K721" s="17"/>
      <c r="M721" s="7"/>
    </row>
    <row r="722" spans="2:13" ht="19.5" customHeight="1" x14ac:dyDescent="0.25">
      <c r="B722" s="5" t="s">
        <v>989</v>
      </c>
      <c r="C722" s="6">
        <v>8594045932317</v>
      </c>
      <c r="D722" s="14" t="s">
        <v>941</v>
      </c>
      <c r="E722" s="38">
        <v>272.02499999999998</v>
      </c>
      <c r="F722" s="39">
        <f>VLOOKUP(H722,Slevy!B:C,2,0)</f>
        <v>0.5</v>
      </c>
      <c r="G722" s="40">
        <f>ABS((E722*F722)-E722)</f>
        <v>136.01249999999999</v>
      </c>
      <c r="H722" s="1" t="s">
        <v>557</v>
      </c>
      <c r="I722" s="1" t="s">
        <v>2389</v>
      </c>
      <c r="J722" s="11">
        <f>VLOOKUP(I722,'%Zdražení'!A:C,3,0)</f>
        <v>0.17</v>
      </c>
      <c r="K722" s="17"/>
      <c r="M722" s="7"/>
    </row>
    <row r="723" spans="2:13" ht="19.5" customHeight="1" x14ac:dyDescent="0.25">
      <c r="B723" s="5" t="s">
        <v>990</v>
      </c>
      <c r="C723" s="6">
        <v>8594045939507</v>
      </c>
      <c r="D723" s="14" t="s">
        <v>939</v>
      </c>
      <c r="E723" s="38">
        <v>284.90669999999994</v>
      </c>
      <c r="F723" s="39">
        <f>VLOOKUP(H723,Slevy!B:C,2,0)</f>
        <v>0.5</v>
      </c>
      <c r="G723" s="40">
        <f>ABS((E723*F723)-E723)</f>
        <v>142.45334999999997</v>
      </c>
      <c r="H723" s="1" t="s">
        <v>557</v>
      </c>
      <c r="I723" s="1" t="s">
        <v>2389</v>
      </c>
      <c r="J723" s="11">
        <f>VLOOKUP(I723,'%Zdražení'!A:C,3,0)</f>
        <v>0.17</v>
      </c>
      <c r="K723" s="17"/>
      <c r="M723" s="7"/>
    </row>
    <row r="724" spans="2:13" ht="19.5" customHeight="1" x14ac:dyDescent="0.25">
      <c r="B724" s="5" t="s">
        <v>991</v>
      </c>
      <c r="C724" s="6">
        <v>8594045939514</v>
      </c>
      <c r="D724" s="14" t="s">
        <v>941</v>
      </c>
      <c r="E724" s="38">
        <v>284.90669999999994</v>
      </c>
      <c r="F724" s="39">
        <f>VLOOKUP(H724,Slevy!B:C,2,0)</f>
        <v>0.5</v>
      </c>
      <c r="G724" s="40">
        <f>ABS((E724*F724)-E724)</f>
        <v>142.45334999999997</v>
      </c>
      <c r="H724" s="1" t="s">
        <v>557</v>
      </c>
      <c r="I724" s="1" t="s">
        <v>2389</v>
      </c>
      <c r="J724" s="11">
        <f>VLOOKUP(I724,'%Zdražení'!A:C,3,0)</f>
        <v>0.17</v>
      </c>
      <c r="K724" s="17"/>
      <c r="M724" s="7"/>
    </row>
    <row r="725" spans="2:13" ht="19.5" customHeight="1" x14ac:dyDescent="0.25">
      <c r="B725" s="5" t="s">
        <v>992</v>
      </c>
      <c r="C725" s="6">
        <v>8595580547059</v>
      </c>
      <c r="D725" s="14" t="s">
        <v>939</v>
      </c>
      <c r="E725" s="38">
        <v>303.50970000000001</v>
      </c>
      <c r="F725" s="39">
        <f>VLOOKUP(H725,Slevy!B:C,2,0)</f>
        <v>0.5</v>
      </c>
      <c r="G725" s="40">
        <f>ABS((E725*F725)-E725)</f>
        <v>151.75485</v>
      </c>
      <c r="H725" s="1" t="s">
        <v>557</v>
      </c>
      <c r="I725" s="1" t="s">
        <v>2389</v>
      </c>
      <c r="J725" s="11">
        <f>VLOOKUP(I725,'%Zdražení'!A:C,3,0)</f>
        <v>0.17</v>
      </c>
      <c r="K725" s="17"/>
      <c r="M725" s="7"/>
    </row>
    <row r="726" spans="2:13" ht="19.5" customHeight="1" x14ac:dyDescent="0.25">
      <c r="B726" s="5" t="s">
        <v>993</v>
      </c>
      <c r="C726" s="6">
        <v>8595580547066</v>
      </c>
      <c r="D726" s="14" t="s">
        <v>941</v>
      </c>
      <c r="E726" s="38">
        <v>303.50970000000001</v>
      </c>
      <c r="F726" s="39">
        <f>VLOOKUP(H726,Slevy!B:C,2,0)</f>
        <v>0.5</v>
      </c>
      <c r="G726" s="40">
        <f>ABS((E726*F726)-E726)</f>
        <v>151.75485</v>
      </c>
      <c r="H726" s="1" t="s">
        <v>557</v>
      </c>
      <c r="I726" s="1" t="s">
        <v>2389</v>
      </c>
      <c r="J726" s="11">
        <f>VLOOKUP(I726,'%Zdražení'!A:C,3,0)</f>
        <v>0.17</v>
      </c>
      <c r="K726" s="17"/>
      <c r="M726" s="7"/>
    </row>
    <row r="727" spans="2:13" ht="19.5" customHeight="1" x14ac:dyDescent="0.25">
      <c r="B727" s="5" t="s">
        <v>994</v>
      </c>
      <c r="C727" s="6">
        <v>8595580501433</v>
      </c>
      <c r="D727" s="14" t="s">
        <v>939</v>
      </c>
      <c r="E727" s="38">
        <v>128.85209999999998</v>
      </c>
      <c r="F727" s="39">
        <f>VLOOKUP(H727,Slevy!B:C,2,0)</f>
        <v>0.5</v>
      </c>
      <c r="G727" s="40">
        <f>ABS((E727*F727)-E727)</f>
        <v>64.426049999999989</v>
      </c>
      <c r="H727" s="1" t="s">
        <v>557</v>
      </c>
      <c r="I727" s="1" t="s">
        <v>2389</v>
      </c>
      <c r="J727" s="11">
        <f>VLOOKUP(I727,'%Zdražení'!A:C,3,0)</f>
        <v>0.17</v>
      </c>
      <c r="K727" s="17"/>
      <c r="M727" s="7"/>
    </row>
    <row r="728" spans="2:13" ht="19.5" customHeight="1" x14ac:dyDescent="0.25">
      <c r="B728" s="5" t="s">
        <v>995</v>
      </c>
      <c r="C728" s="6">
        <v>8595580501440</v>
      </c>
      <c r="D728" s="14" t="s">
        <v>941</v>
      </c>
      <c r="E728" s="38">
        <v>128.85209999999998</v>
      </c>
      <c r="F728" s="39">
        <f>VLOOKUP(H728,Slevy!B:C,2,0)</f>
        <v>0.5</v>
      </c>
      <c r="G728" s="40">
        <f>ABS((E728*F728)-E728)</f>
        <v>64.426049999999989</v>
      </c>
      <c r="H728" s="1" t="s">
        <v>557</v>
      </c>
      <c r="I728" s="1" t="s">
        <v>2389</v>
      </c>
      <c r="J728" s="11">
        <f>VLOOKUP(I728,'%Zdražení'!A:C,3,0)</f>
        <v>0.17</v>
      </c>
      <c r="K728" s="17"/>
      <c r="M728" s="7"/>
    </row>
    <row r="729" spans="2:13" ht="19.5" customHeight="1" x14ac:dyDescent="0.25">
      <c r="B729" s="5" t="s">
        <v>996</v>
      </c>
      <c r="C729" s="6">
        <v>8594045939545</v>
      </c>
      <c r="D729" s="14" t="s">
        <v>939</v>
      </c>
      <c r="E729" s="38">
        <v>200.43269999999998</v>
      </c>
      <c r="F729" s="39">
        <f>VLOOKUP(H729,Slevy!B:C,2,0)</f>
        <v>0.5</v>
      </c>
      <c r="G729" s="40">
        <f t="shared" ref="G729:G792" si="4">ABS((E729*F729)-E729)</f>
        <v>100.21634999999999</v>
      </c>
      <c r="H729" s="1" t="s">
        <v>557</v>
      </c>
      <c r="I729" s="1" t="s">
        <v>2389</v>
      </c>
      <c r="J729" s="11">
        <f>VLOOKUP(I729,'%Zdražení'!A:C,3,0)</f>
        <v>0.17</v>
      </c>
      <c r="K729" s="17"/>
      <c r="M729" s="7"/>
    </row>
    <row r="730" spans="2:13" ht="19.5" customHeight="1" x14ac:dyDescent="0.25">
      <c r="B730" s="5" t="s">
        <v>997</v>
      </c>
      <c r="C730" s="6">
        <v>8594045939552</v>
      </c>
      <c r="D730" s="14" t="s">
        <v>941</v>
      </c>
      <c r="E730" s="38">
        <v>200.43269999999998</v>
      </c>
      <c r="F730" s="39">
        <f>VLOOKUP(H730,Slevy!B:C,2,0)</f>
        <v>0.5</v>
      </c>
      <c r="G730" s="40">
        <f t="shared" si="4"/>
        <v>100.21634999999999</v>
      </c>
      <c r="H730" s="1" t="s">
        <v>557</v>
      </c>
      <c r="I730" s="1" t="s">
        <v>2389</v>
      </c>
      <c r="J730" s="11">
        <f>VLOOKUP(I730,'%Zdražení'!A:C,3,0)</f>
        <v>0.17</v>
      </c>
      <c r="K730" s="17"/>
      <c r="M730" s="7"/>
    </row>
    <row r="731" spans="2:13" ht="19.5" customHeight="1" x14ac:dyDescent="0.25">
      <c r="B731" s="5" t="s">
        <v>998</v>
      </c>
      <c r="C731" s="6">
        <v>8594045932324</v>
      </c>
      <c r="D731" s="14" t="s">
        <v>939</v>
      </c>
      <c r="E731" s="38">
        <v>214.7535</v>
      </c>
      <c r="F731" s="39">
        <f>VLOOKUP(H731,Slevy!B:C,2,0)</f>
        <v>0.5</v>
      </c>
      <c r="G731" s="40">
        <f t="shared" si="4"/>
        <v>107.37675</v>
      </c>
      <c r="H731" s="1" t="s">
        <v>557</v>
      </c>
      <c r="I731" s="1" t="s">
        <v>2389</v>
      </c>
      <c r="J731" s="11">
        <f>VLOOKUP(I731,'%Zdražení'!A:C,3,0)</f>
        <v>0.17</v>
      </c>
      <c r="K731" s="17"/>
      <c r="M731" s="7"/>
    </row>
    <row r="732" spans="2:13" ht="19.5" customHeight="1" x14ac:dyDescent="0.25">
      <c r="B732" s="5" t="s">
        <v>999</v>
      </c>
      <c r="C732" s="6">
        <v>8594045932331</v>
      </c>
      <c r="D732" s="14" t="s">
        <v>941</v>
      </c>
      <c r="E732" s="38">
        <v>214.7535</v>
      </c>
      <c r="F732" s="39">
        <f>VLOOKUP(H732,Slevy!B:C,2,0)</f>
        <v>0.5</v>
      </c>
      <c r="G732" s="40">
        <f t="shared" si="4"/>
        <v>107.37675</v>
      </c>
      <c r="H732" s="1" t="s">
        <v>557</v>
      </c>
      <c r="I732" s="1" t="s">
        <v>2389</v>
      </c>
      <c r="J732" s="11">
        <f>VLOOKUP(I732,'%Zdražení'!A:C,3,0)</f>
        <v>0.17</v>
      </c>
      <c r="K732" s="17"/>
      <c r="M732" s="7"/>
    </row>
    <row r="733" spans="2:13" ht="19.5" customHeight="1" x14ac:dyDescent="0.25">
      <c r="B733" s="5" t="s">
        <v>1000</v>
      </c>
      <c r="C733" s="6">
        <v>8594045932355</v>
      </c>
      <c r="D733" s="14" t="s">
        <v>939</v>
      </c>
      <c r="E733" s="38">
        <v>229.06259999999997</v>
      </c>
      <c r="F733" s="39">
        <f>VLOOKUP(H733,Slevy!B:C,2,0)</f>
        <v>0.5</v>
      </c>
      <c r="G733" s="40">
        <f t="shared" si="4"/>
        <v>114.53129999999999</v>
      </c>
      <c r="H733" s="1" t="s">
        <v>557</v>
      </c>
      <c r="I733" s="1" t="s">
        <v>2389</v>
      </c>
      <c r="J733" s="11">
        <f>VLOOKUP(I733,'%Zdražení'!A:C,3,0)</f>
        <v>0.17</v>
      </c>
      <c r="K733" s="17"/>
      <c r="M733" s="7"/>
    </row>
    <row r="734" spans="2:13" ht="19.5" customHeight="1" x14ac:dyDescent="0.25">
      <c r="B734" s="5" t="s">
        <v>1001</v>
      </c>
      <c r="C734" s="6">
        <v>8594045932362</v>
      </c>
      <c r="D734" s="14" t="s">
        <v>941</v>
      </c>
      <c r="E734" s="38">
        <v>229.06259999999997</v>
      </c>
      <c r="F734" s="39">
        <f>VLOOKUP(H734,Slevy!B:C,2,0)</f>
        <v>0.5</v>
      </c>
      <c r="G734" s="40">
        <f t="shared" si="4"/>
        <v>114.53129999999999</v>
      </c>
      <c r="H734" s="1" t="s">
        <v>557</v>
      </c>
      <c r="I734" s="1" t="s">
        <v>2389</v>
      </c>
      <c r="J734" s="11">
        <f>VLOOKUP(I734,'%Zdražení'!A:C,3,0)</f>
        <v>0.17</v>
      </c>
      <c r="K734" s="17"/>
      <c r="M734" s="7"/>
    </row>
    <row r="735" spans="2:13" ht="19.5" customHeight="1" x14ac:dyDescent="0.25">
      <c r="B735" s="5" t="s">
        <v>1002</v>
      </c>
      <c r="C735" s="6">
        <v>8594045932393</v>
      </c>
      <c r="D735" s="14" t="s">
        <v>939</v>
      </c>
      <c r="E735" s="38">
        <v>243.38339999999999</v>
      </c>
      <c r="F735" s="39">
        <f>VLOOKUP(H735,Slevy!B:C,2,0)</f>
        <v>0.5</v>
      </c>
      <c r="G735" s="40">
        <f t="shared" si="4"/>
        <v>121.6917</v>
      </c>
      <c r="H735" s="1" t="s">
        <v>557</v>
      </c>
      <c r="I735" s="1" t="s">
        <v>2389</v>
      </c>
      <c r="J735" s="11">
        <f>VLOOKUP(I735,'%Zdražení'!A:C,3,0)</f>
        <v>0.17</v>
      </c>
      <c r="K735" s="17"/>
      <c r="M735" s="7"/>
    </row>
    <row r="736" spans="2:13" ht="19.5" customHeight="1" x14ac:dyDescent="0.25">
      <c r="B736" s="5" t="s">
        <v>1003</v>
      </c>
      <c r="C736" s="6">
        <v>8594045932409</v>
      </c>
      <c r="D736" s="14" t="s">
        <v>941</v>
      </c>
      <c r="E736" s="38">
        <v>243.38339999999999</v>
      </c>
      <c r="F736" s="39">
        <f>VLOOKUP(H736,Slevy!B:C,2,0)</f>
        <v>0.5</v>
      </c>
      <c r="G736" s="40">
        <f t="shared" si="4"/>
        <v>121.6917</v>
      </c>
      <c r="H736" s="1" t="s">
        <v>557</v>
      </c>
      <c r="I736" s="1" t="s">
        <v>2389</v>
      </c>
      <c r="J736" s="11">
        <f>VLOOKUP(I736,'%Zdražení'!A:C,3,0)</f>
        <v>0.17</v>
      </c>
      <c r="K736" s="17"/>
      <c r="M736" s="7"/>
    </row>
    <row r="737" spans="2:13" ht="19.5" customHeight="1" x14ac:dyDescent="0.25">
      <c r="B737" s="5" t="s">
        <v>1004</v>
      </c>
      <c r="C737" s="6">
        <v>8594045932560</v>
      </c>
      <c r="D737" s="14" t="s">
        <v>939</v>
      </c>
      <c r="E737" s="38">
        <v>257.6925</v>
      </c>
      <c r="F737" s="39">
        <f>VLOOKUP(H737,Slevy!B:C,2,0)</f>
        <v>0.5</v>
      </c>
      <c r="G737" s="40">
        <f t="shared" si="4"/>
        <v>128.84625</v>
      </c>
      <c r="H737" s="1" t="s">
        <v>557</v>
      </c>
      <c r="I737" s="1" t="s">
        <v>2389</v>
      </c>
      <c r="J737" s="11">
        <f>VLOOKUP(I737,'%Zdražení'!A:C,3,0)</f>
        <v>0.17</v>
      </c>
      <c r="K737" s="17"/>
      <c r="M737" s="7"/>
    </row>
    <row r="738" spans="2:13" ht="19.5" customHeight="1" x14ac:dyDescent="0.25">
      <c r="B738" s="5" t="s">
        <v>1005</v>
      </c>
      <c r="C738" s="6">
        <v>8594045932577</v>
      </c>
      <c r="D738" s="14" t="s">
        <v>941</v>
      </c>
      <c r="E738" s="38">
        <v>257.6925</v>
      </c>
      <c r="F738" s="39">
        <f>VLOOKUP(H738,Slevy!B:C,2,0)</f>
        <v>0.5</v>
      </c>
      <c r="G738" s="40">
        <f t="shared" si="4"/>
        <v>128.84625</v>
      </c>
      <c r="H738" s="1" t="s">
        <v>557</v>
      </c>
      <c r="I738" s="1" t="s">
        <v>2389</v>
      </c>
      <c r="J738" s="11">
        <f>VLOOKUP(I738,'%Zdražení'!A:C,3,0)</f>
        <v>0.17</v>
      </c>
      <c r="K738" s="17"/>
      <c r="M738" s="7"/>
    </row>
    <row r="739" spans="2:13" ht="19.5" customHeight="1" x14ac:dyDescent="0.25">
      <c r="B739" s="5" t="s">
        <v>1006</v>
      </c>
      <c r="C739" s="6">
        <v>8594045932584</v>
      </c>
      <c r="D739" s="14" t="s">
        <v>939</v>
      </c>
      <c r="E739" s="38">
        <v>272.02499999999998</v>
      </c>
      <c r="F739" s="39">
        <f>VLOOKUP(H739,Slevy!B:C,2,0)</f>
        <v>0.5</v>
      </c>
      <c r="G739" s="40">
        <f t="shared" si="4"/>
        <v>136.01249999999999</v>
      </c>
      <c r="H739" s="1" t="s">
        <v>557</v>
      </c>
      <c r="I739" s="1" t="s">
        <v>2389</v>
      </c>
      <c r="J739" s="11">
        <f>VLOOKUP(I739,'%Zdražení'!A:C,3,0)</f>
        <v>0.17</v>
      </c>
      <c r="K739" s="17"/>
      <c r="M739" s="7"/>
    </row>
    <row r="740" spans="2:13" ht="19.5" customHeight="1" x14ac:dyDescent="0.25">
      <c r="B740" s="5" t="s">
        <v>1007</v>
      </c>
      <c r="C740" s="6">
        <v>8594045932591</v>
      </c>
      <c r="D740" s="14" t="s">
        <v>941</v>
      </c>
      <c r="E740" s="38">
        <v>272.02499999999998</v>
      </c>
      <c r="F740" s="39">
        <f>VLOOKUP(H740,Slevy!B:C,2,0)</f>
        <v>0.5</v>
      </c>
      <c r="G740" s="40">
        <f t="shared" si="4"/>
        <v>136.01249999999999</v>
      </c>
      <c r="H740" s="1" t="s">
        <v>557</v>
      </c>
      <c r="I740" s="1" t="s">
        <v>2389</v>
      </c>
      <c r="J740" s="11">
        <f>VLOOKUP(I740,'%Zdražení'!A:C,3,0)</f>
        <v>0.17</v>
      </c>
      <c r="K740" s="17"/>
      <c r="M740" s="7"/>
    </row>
    <row r="741" spans="2:13" ht="19.5" customHeight="1" x14ac:dyDescent="0.25">
      <c r="B741" s="5" t="s">
        <v>1008</v>
      </c>
      <c r="C741" s="6">
        <v>8594045939521</v>
      </c>
      <c r="D741" s="14" t="s">
        <v>939</v>
      </c>
      <c r="E741" s="38">
        <v>284.90669999999994</v>
      </c>
      <c r="F741" s="39">
        <f>VLOOKUP(H741,Slevy!B:C,2,0)</f>
        <v>0.5</v>
      </c>
      <c r="G741" s="40">
        <f t="shared" si="4"/>
        <v>142.45334999999997</v>
      </c>
      <c r="H741" s="1" t="s">
        <v>557</v>
      </c>
      <c r="I741" s="1" t="s">
        <v>2389</v>
      </c>
      <c r="J741" s="11">
        <f>VLOOKUP(I741,'%Zdražení'!A:C,3,0)</f>
        <v>0.17</v>
      </c>
      <c r="K741" s="17"/>
      <c r="M741" s="7"/>
    </row>
    <row r="742" spans="2:13" ht="19.5" customHeight="1" x14ac:dyDescent="0.25">
      <c r="B742" s="5" t="s">
        <v>1009</v>
      </c>
      <c r="C742" s="6">
        <v>8594045939538</v>
      </c>
      <c r="D742" s="14" t="s">
        <v>941</v>
      </c>
      <c r="E742" s="38">
        <v>284.90669999999994</v>
      </c>
      <c r="F742" s="39">
        <f>VLOOKUP(H742,Slevy!B:C,2,0)</f>
        <v>0.5</v>
      </c>
      <c r="G742" s="40">
        <f t="shared" si="4"/>
        <v>142.45334999999997</v>
      </c>
      <c r="H742" s="1" t="s">
        <v>557</v>
      </c>
      <c r="I742" s="1" t="s">
        <v>2389</v>
      </c>
      <c r="J742" s="11">
        <f>VLOOKUP(I742,'%Zdražení'!A:C,3,0)</f>
        <v>0.17</v>
      </c>
      <c r="K742" s="17"/>
      <c r="M742" s="7"/>
    </row>
    <row r="743" spans="2:13" ht="19.5" customHeight="1" x14ac:dyDescent="0.25">
      <c r="B743" s="5" t="s">
        <v>1010</v>
      </c>
      <c r="C743" s="6">
        <v>8595580542979</v>
      </c>
      <c r="D743" s="14" t="s">
        <v>939</v>
      </c>
      <c r="E743" s="38">
        <v>128.85209999999998</v>
      </c>
      <c r="F743" s="39">
        <f>VLOOKUP(H743,Slevy!B:C,2,0)</f>
        <v>0.5</v>
      </c>
      <c r="G743" s="40">
        <f t="shared" si="4"/>
        <v>64.426049999999989</v>
      </c>
      <c r="H743" s="1" t="s">
        <v>557</v>
      </c>
      <c r="I743" s="1" t="s">
        <v>2389</v>
      </c>
      <c r="J743" s="11">
        <f>VLOOKUP(I743,'%Zdražení'!A:C,3,0)</f>
        <v>0.17</v>
      </c>
      <c r="K743" s="17"/>
      <c r="M743" s="7"/>
    </row>
    <row r="744" spans="2:13" ht="19.5" customHeight="1" x14ac:dyDescent="0.25">
      <c r="B744" s="5" t="s">
        <v>1011</v>
      </c>
      <c r="C744" s="6">
        <v>8595580542986</v>
      </c>
      <c r="D744" s="14" t="s">
        <v>941</v>
      </c>
      <c r="E744" s="38">
        <v>128.85209999999998</v>
      </c>
      <c r="F744" s="39">
        <f>VLOOKUP(H744,Slevy!B:C,2,0)</f>
        <v>0.5</v>
      </c>
      <c r="G744" s="40">
        <f t="shared" si="4"/>
        <v>64.426049999999989</v>
      </c>
      <c r="H744" s="1" t="s">
        <v>557</v>
      </c>
      <c r="I744" s="1" t="s">
        <v>2389</v>
      </c>
      <c r="J744" s="11">
        <f>VLOOKUP(I744,'%Zdražení'!A:C,3,0)</f>
        <v>0.17</v>
      </c>
      <c r="K744" s="17"/>
      <c r="M744" s="7"/>
    </row>
    <row r="745" spans="2:13" ht="19.5" customHeight="1" x14ac:dyDescent="0.25">
      <c r="B745" s="5" t="s">
        <v>1012</v>
      </c>
      <c r="C745" s="6">
        <v>8594045939569</v>
      </c>
      <c r="D745" s="14" t="s">
        <v>939</v>
      </c>
      <c r="E745" s="38">
        <v>200.43269999999998</v>
      </c>
      <c r="F745" s="39">
        <f>VLOOKUP(H745,Slevy!B:C,2,0)</f>
        <v>0.5</v>
      </c>
      <c r="G745" s="40">
        <f t="shared" si="4"/>
        <v>100.21634999999999</v>
      </c>
      <c r="H745" s="1" t="s">
        <v>557</v>
      </c>
      <c r="I745" s="1" t="s">
        <v>2389</v>
      </c>
      <c r="J745" s="11">
        <f>VLOOKUP(I745,'%Zdražení'!A:C,3,0)</f>
        <v>0.17</v>
      </c>
      <c r="K745" s="17"/>
      <c r="M745" s="7"/>
    </row>
    <row r="746" spans="2:13" ht="19.5" customHeight="1" x14ac:dyDescent="0.25">
      <c r="B746" s="5" t="s">
        <v>1013</v>
      </c>
      <c r="C746" s="6">
        <v>8594045939576</v>
      </c>
      <c r="D746" s="14" t="s">
        <v>941</v>
      </c>
      <c r="E746" s="38">
        <v>200.43269999999998</v>
      </c>
      <c r="F746" s="39">
        <f>VLOOKUP(H746,Slevy!B:C,2,0)</f>
        <v>0.5</v>
      </c>
      <c r="G746" s="40">
        <f t="shared" si="4"/>
        <v>100.21634999999999</v>
      </c>
      <c r="H746" s="1" t="s">
        <v>557</v>
      </c>
      <c r="I746" s="1" t="s">
        <v>2389</v>
      </c>
      <c r="J746" s="11">
        <f>VLOOKUP(I746,'%Zdražení'!A:C,3,0)</f>
        <v>0.17</v>
      </c>
      <c r="K746" s="17"/>
      <c r="M746" s="7"/>
    </row>
    <row r="747" spans="2:13" ht="19.5" customHeight="1" x14ac:dyDescent="0.25">
      <c r="B747" s="5" t="s">
        <v>1014</v>
      </c>
      <c r="C747" s="6">
        <v>8594045932607</v>
      </c>
      <c r="D747" s="14" t="s">
        <v>939</v>
      </c>
      <c r="E747" s="38">
        <v>214.7535</v>
      </c>
      <c r="F747" s="39">
        <f>VLOOKUP(H747,Slevy!B:C,2,0)</f>
        <v>0.5</v>
      </c>
      <c r="G747" s="40">
        <f t="shared" si="4"/>
        <v>107.37675</v>
      </c>
      <c r="H747" s="1" t="s">
        <v>557</v>
      </c>
      <c r="I747" s="1" t="s">
        <v>2389</v>
      </c>
      <c r="J747" s="11">
        <f>VLOOKUP(I747,'%Zdražení'!A:C,3,0)</f>
        <v>0.17</v>
      </c>
      <c r="K747" s="17"/>
      <c r="M747" s="7"/>
    </row>
    <row r="748" spans="2:13" ht="19.5" customHeight="1" x14ac:dyDescent="0.25">
      <c r="B748" s="5" t="s">
        <v>1015</v>
      </c>
      <c r="C748" s="6">
        <v>8594045932614</v>
      </c>
      <c r="D748" s="14" t="s">
        <v>941</v>
      </c>
      <c r="E748" s="38">
        <v>214.7535</v>
      </c>
      <c r="F748" s="39">
        <f>VLOOKUP(H748,Slevy!B:C,2,0)</f>
        <v>0.5</v>
      </c>
      <c r="G748" s="40">
        <f t="shared" si="4"/>
        <v>107.37675</v>
      </c>
      <c r="H748" s="1" t="s">
        <v>557</v>
      </c>
      <c r="I748" s="1" t="s">
        <v>2389</v>
      </c>
      <c r="J748" s="11">
        <f>VLOOKUP(I748,'%Zdražení'!A:C,3,0)</f>
        <v>0.17</v>
      </c>
      <c r="K748" s="17"/>
      <c r="M748" s="7"/>
    </row>
    <row r="749" spans="2:13" ht="19.5" customHeight="1" x14ac:dyDescent="0.25">
      <c r="B749" s="5" t="s">
        <v>1016</v>
      </c>
      <c r="C749" s="6">
        <v>8594045932621</v>
      </c>
      <c r="D749" s="14" t="s">
        <v>939</v>
      </c>
      <c r="E749" s="38">
        <v>229.06259999999997</v>
      </c>
      <c r="F749" s="39">
        <f>VLOOKUP(H749,Slevy!B:C,2,0)</f>
        <v>0.5</v>
      </c>
      <c r="G749" s="40">
        <f t="shared" si="4"/>
        <v>114.53129999999999</v>
      </c>
      <c r="H749" s="1" t="s">
        <v>557</v>
      </c>
      <c r="I749" s="1" t="s">
        <v>2389</v>
      </c>
      <c r="J749" s="11">
        <f>VLOOKUP(I749,'%Zdražení'!A:C,3,0)</f>
        <v>0.17</v>
      </c>
      <c r="K749" s="17"/>
      <c r="M749" s="7"/>
    </row>
    <row r="750" spans="2:13" ht="19.5" customHeight="1" x14ac:dyDescent="0.25">
      <c r="B750" s="5" t="s">
        <v>1017</v>
      </c>
      <c r="C750" s="6">
        <v>8594045932638</v>
      </c>
      <c r="D750" s="14" t="s">
        <v>941</v>
      </c>
      <c r="E750" s="38">
        <v>229.06259999999997</v>
      </c>
      <c r="F750" s="39">
        <f>VLOOKUP(H750,Slevy!B:C,2,0)</f>
        <v>0.5</v>
      </c>
      <c r="G750" s="40">
        <f t="shared" si="4"/>
        <v>114.53129999999999</v>
      </c>
      <c r="H750" s="1" t="s">
        <v>557</v>
      </c>
      <c r="I750" s="1" t="s">
        <v>2389</v>
      </c>
      <c r="J750" s="11">
        <f>VLOOKUP(I750,'%Zdražení'!A:C,3,0)</f>
        <v>0.17</v>
      </c>
      <c r="K750" s="17"/>
      <c r="M750" s="7"/>
    </row>
    <row r="751" spans="2:13" ht="19.5" customHeight="1" x14ac:dyDescent="0.25">
      <c r="B751" s="5" t="s">
        <v>1018</v>
      </c>
      <c r="C751" s="6">
        <v>8594045932645</v>
      </c>
      <c r="D751" s="14" t="s">
        <v>939</v>
      </c>
      <c r="E751" s="38">
        <v>243.38339999999999</v>
      </c>
      <c r="F751" s="39">
        <f>VLOOKUP(H751,Slevy!B:C,2,0)</f>
        <v>0.5</v>
      </c>
      <c r="G751" s="40">
        <f t="shared" si="4"/>
        <v>121.6917</v>
      </c>
      <c r="H751" s="1" t="s">
        <v>557</v>
      </c>
      <c r="I751" s="1" t="s">
        <v>2389</v>
      </c>
      <c r="J751" s="11">
        <f>VLOOKUP(I751,'%Zdražení'!A:C,3,0)</f>
        <v>0.17</v>
      </c>
      <c r="K751" s="17"/>
      <c r="M751" s="7"/>
    </row>
    <row r="752" spans="2:13" ht="19.5" customHeight="1" x14ac:dyDescent="0.25">
      <c r="B752" s="5" t="s">
        <v>1019</v>
      </c>
      <c r="C752" s="6">
        <v>8594045932652</v>
      </c>
      <c r="D752" s="14" t="s">
        <v>941</v>
      </c>
      <c r="E752" s="38">
        <v>243.38339999999999</v>
      </c>
      <c r="F752" s="39">
        <f>VLOOKUP(H752,Slevy!B:C,2,0)</f>
        <v>0.5</v>
      </c>
      <c r="G752" s="40">
        <f t="shared" si="4"/>
        <v>121.6917</v>
      </c>
      <c r="H752" s="1" t="s">
        <v>557</v>
      </c>
      <c r="I752" s="1" t="s">
        <v>2389</v>
      </c>
      <c r="J752" s="11">
        <f>VLOOKUP(I752,'%Zdražení'!A:C,3,0)</f>
        <v>0.17</v>
      </c>
      <c r="K752" s="17"/>
      <c r="M752" s="7"/>
    </row>
    <row r="753" spans="2:13" ht="19.5" customHeight="1" x14ac:dyDescent="0.25">
      <c r="B753" s="5" t="s">
        <v>1020</v>
      </c>
      <c r="C753" s="6">
        <v>8594045932669</v>
      </c>
      <c r="D753" s="14" t="s">
        <v>939</v>
      </c>
      <c r="E753" s="38">
        <v>257.6925</v>
      </c>
      <c r="F753" s="39">
        <f>VLOOKUP(H753,Slevy!B:C,2,0)</f>
        <v>0.5</v>
      </c>
      <c r="G753" s="40">
        <f t="shared" si="4"/>
        <v>128.84625</v>
      </c>
      <c r="H753" s="1" t="s">
        <v>557</v>
      </c>
      <c r="I753" s="1" t="s">
        <v>2389</v>
      </c>
      <c r="J753" s="11">
        <f>VLOOKUP(I753,'%Zdražení'!A:C,3,0)</f>
        <v>0.17</v>
      </c>
      <c r="K753" s="17"/>
      <c r="M753" s="7"/>
    </row>
    <row r="754" spans="2:13" ht="19.5" customHeight="1" x14ac:dyDescent="0.25">
      <c r="B754" s="5" t="s">
        <v>1021</v>
      </c>
      <c r="C754" s="6">
        <v>8594045932676</v>
      </c>
      <c r="D754" s="14" t="s">
        <v>941</v>
      </c>
      <c r="E754" s="38">
        <v>257.6925</v>
      </c>
      <c r="F754" s="39">
        <f>VLOOKUP(H754,Slevy!B:C,2,0)</f>
        <v>0.5</v>
      </c>
      <c r="G754" s="40">
        <f t="shared" si="4"/>
        <v>128.84625</v>
      </c>
      <c r="H754" s="1" t="s">
        <v>557</v>
      </c>
      <c r="I754" s="1" t="s">
        <v>2389</v>
      </c>
      <c r="J754" s="11">
        <f>VLOOKUP(I754,'%Zdražení'!A:C,3,0)</f>
        <v>0.17</v>
      </c>
      <c r="K754" s="17"/>
      <c r="M754" s="7"/>
    </row>
    <row r="755" spans="2:13" ht="19.5" customHeight="1" x14ac:dyDescent="0.25">
      <c r="B755" s="5" t="s">
        <v>1022</v>
      </c>
      <c r="C755" s="6">
        <v>8594045932683</v>
      </c>
      <c r="D755" s="14" t="s">
        <v>939</v>
      </c>
      <c r="E755" s="38">
        <v>272.02499999999998</v>
      </c>
      <c r="F755" s="39">
        <f>VLOOKUP(H755,Slevy!B:C,2,0)</f>
        <v>0.5</v>
      </c>
      <c r="G755" s="40">
        <f t="shared" si="4"/>
        <v>136.01249999999999</v>
      </c>
      <c r="H755" s="1" t="s">
        <v>557</v>
      </c>
      <c r="I755" s="1" t="s">
        <v>2389</v>
      </c>
      <c r="J755" s="11">
        <f>VLOOKUP(I755,'%Zdražení'!A:C,3,0)</f>
        <v>0.17</v>
      </c>
      <c r="K755" s="17"/>
      <c r="M755" s="7"/>
    </row>
    <row r="756" spans="2:13" ht="19.5" customHeight="1" x14ac:dyDescent="0.25">
      <c r="B756" s="5" t="s">
        <v>1023</v>
      </c>
      <c r="C756" s="6">
        <v>8594045932690</v>
      </c>
      <c r="D756" s="14" t="s">
        <v>941</v>
      </c>
      <c r="E756" s="38">
        <v>272.02499999999998</v>
      </c>
      <c r="F756" s="39">
        <f>VLOOKUP(H756,Slevy!B:C,2,0)</f>
        <v>0.5</v>
      </c>
      <c r="G756" s="40">
        <f t="shared" si="4"/>
        <v>136.01249999999999</v>
      </c>
      <c r="H756" s="1" t="s">
        <v>557</v>
      </c>
      <c r="I756" s="1" t="s">
        <v>2389</v>
      </c>
      <c r="J756" s="11">
        <f>VLOOKUP(I756,'%Zdražení'!A:C,3,0)</f>
        <v>0.17</v>
      </c>
      <c r="K756" s="17"/>
      <c r="M756" s="7"/>
    </row>
    <row r="757" spans="2:13" ht="19.5" customHeight="1" x14ac:dyDescent="0.25">
      <c r="B757" s="5" t="s">
        <v>1024</v>
      </c>
      <c r="C757" s="6">
        <v>8594045939583</v>
      </c>
      <c r="D757" s="14" t="s">
        <v>939</v>
      </c>
      <c r="E757" s="38">
        <v>284.90669999999994</v>
      </c>
      <c r="F757" s="39">
        <f>VLOOKUP(H757,Slevy!B:C,2,0)</f>
        <v>0.5</v>
      </c>
      <c r="G757" s="40">
        <f t="shared" si="4"/>
        <v>142.45334999999997</v>
      </c>
      <c r="H757" s="1" t="s">
        <v>557</v>
      </c>
      <c r="I757" s="1" t="s">
        <v>2389</v>
      </c>
      <c r="J757" s="11">
        <f>VLOOKUP(I757,'%Zdražení'!A:C,3,0)</f>
        <v>0.17</v>
      </c>
      <c r="K757" s="17"/>
      <c r="M757" s="7"/>
    </row>
    <row r="758" spans="2:13" ht="19.5" customHeight="1" x14ac:dyDescent="0.25">
      <c r="B758" s="5" t="s">
        <v>1025</v>
      </c>
      <c r="C758" s="6">
        <v>8594045939590</v>
      </c>
      <c r="D758" s="14" t="s">
        <v>941</v>
      </c>
      <c r="E758" s="38">
        <v>284.90669999999994</v>
      </c>
      <c r="F758" s="39">
        <f>VLOOKUP(H758,Slevy!B:C,2,0)</f>
        <v>0.5</v>
      </c>
      <c r="G758" s="40">
        <f t="shared" si="4"/>
        <v>142.45334999999997</v>
      </c>
      <c r="H758" s="1" t="s">
        <v>557</v>
      </c>
      <c r="I758" s="1" t="s">
        <v>2389</v>
      </c>
      <c r="J758" s="11">
        <f>VLOOKUP(I758,'%Zdražení'!A:C,3,0)</f>
        <v>0.17</v>
      </c>
      <c r="K758" s="17"/>
      <c r="M758" s="7"/>
    </row>
    <row r="759" spans="2:13" ht="19.5" customHeight="1" x14ac:dyDescent="0.25">
      <c r="B759" s="5" t="s">
        <v>1026</v>
      </c>
      <c r="C759" s="6">
        <v>8595580501419</v>
      </c>
      <c r="D759" s="14" t="s">
        <v>939</v>
      </c>
      <c r="E759" s="38">
        <v>128.85209999999998</v>
      </c>
      <c r="F759" s="39">
        <f>VLOOKUP(H759,Slevy!B:C,2,0)</f>
        <v>0.5</v>
      </c>
      <c r="G759" s="40">
        <f t="shared" si="4"/>
        <v>64.426049999999989</v>
      </c>
      <c r="H759" s="1" t="s">
        <v>557</v>
      </c>
      <c r="I759" s="1" t="s">
        <v>2389</v>
      </c>
      <c r="J759" s="11">
        <f>VLOOKUP(I759,'%Zdražení'!A:C,3,0)</f>
        <v>0.17</v>
      </c>
      <c r="K759" s="17"/>
      <c r="M759" s="7"/>
    </row>
    <row r="760" spans="2:13" ht="19.5" customHeight="1" x14ac:dyDescent="0.25">
      <c r="B760" s="5" t="s">
        <v>1027</v>
      </c>
      <c r="C760" s="6">
        <v>8595580501426</v>
      </c>
      <c r="D760" s="14" t="s">
        <v>941</v>
      </c>
      <c r="E760" s="38">
        <v>128.85209999999998</v>
      </c>
      <c r="F760" s="39">
        <f>VLOOKUP(H760,Slevy!B:C,2,0)</f>
        <v>0.5</v>
      </c>
      <c r="G760" s="40">
        <f t="shared" si="4"/>
        <v>64.426049999999989</v>
      </c>
      <c r="H760" s="1" t="s">
        <v>557</v>
      </c>
      <c r="I760" s="1" t="s">
        <v>2389</v>
      </c>
      <c r="J760" s="11">
        <f>VLOOKUP(I760,'%Zdražení'!A:C,3,0)</f>
        <v>0.17</v>
      </c>
      <c r="K760" s="17"/>
      <c r="M760" s="7"/>
    </row>
    <row r="761" spans="2:13" ht="19.5" customHeight="1" x14ac:dyDescent="0.25">
      <c r="B761" s="5" t="s">
        <v>1028</v>
      </c>
      <c r="C761" s="6">
        <v>8594045939606</v>
      </c>
      <c r="D761" s="14" t="s">
        <v>939</v>
      </c>
      <c r="E761" s="38">
        <v>200.43269999999998</v>
      </c>
      <c r="F761" s="39">
        <f>VLOOKUP(H761,Slevy!B:C,2,0)</f>
        <v>0.5</v>
      </c>
      <c r="G761" s="40">
        <f t="shared" si="4"/>
        <v>100.21634999999999</v>
      </c>
      <c r="H761" s="1" t="s">
        <v>557</v>
      </c>
      <c r="I761" s="1" t="s">
        <v>2389</v>
      </c>
      <c r="J761" s="11">
        <f>VLOOKUP(I761,'%Zdražení'!A:C,3,0)</f>
        <v>0.17</v>
      </c>
      <c r="K761" s="17"/>
      <c r="M761" s="7"/>
    </row>
    <row r="762" spans="2:13" ht="19.5" customHeight="1" x14ac:dyDescent="0.25">
      <c r="B762" s="5" t="s">
        <v>1029</v>
      </c>
      <c r="C762" s="6">
        <v>8594045939613</v>
      </c>
      <c r="D762" s="14" t="s">
        <v>941</v>
      </c>
      <c r="E762" s="38">
        <v>200.43269999999998</v>
      </c>
      <c r="F762" s="39">
        <f>VLOOKUP(H762,Slevy!B:C,2,0)</f>
        <v>0.5</v>
      </c>
      <c r="G762" s="40">
        <f t="shared" si="4"/>
        <v>100.21634999999999</v>
      </c>
      <c r="H762" s="1" t="s">
        <v>557</v>
      </c>
      <c r="I762" s="1" t="s">
        <v>2389</v>
      </c>
      <c r="J762" s="11">
        <f>VLOOKUP(I762,'%Zdražení'!A:C,3,0)</f>
        <v>0.17</v>
      </c>
      <c r="K762" s="17"/>
      <c r="M762" s="7"/>
    </row>
    <row r="763" spans="2:13" ht="19.5" customHeight="1" x14ac:dyDescent="0.25">
      <c r="B763" s="5" t="s">
        <v>1030</v>
      </c>
      <c r="C763" s="6">
        <v>8594045939620</v>
      </c>
      <c r="D763" s="14" t="s">
        <v>939</v>
      </c>
      <c r="E763" s="38">
        <v>214.7535</v>
      </c>
      <c r="F763" s="39">
        <f>VLOOKUP(H763,Slevy!B:C,2,0)</f>
        <v>0.5</v>
      </c>
      <c r="G763" s="40">
        <f t="shared" si="4"/>
        <v>107.37675</v>
      </c>
      <c r="H763" s="1" t="s">
        <v>557</v>
      </c>
      <c r="I763" s="1" t="s">
        <v>2389</v>
      </c>
      <c r="J763" s="11">
        <f>VLOOKUP(I763,'%Zdražení'!A:C,3,0)</f>
        <v>0.17</v>
      </c>
      <c r="K763" s="17"/>
      <c r="M763" s="7"/>
    </row>
    <row r="764" spans="2:13" ht="19.5" customHeight="1" x14ac:dyDescent="0.25">
      <c r="B764" s="5" t="s">
        <v>1031</v>
      </c>
      <c r="C764" s="6">
        <v>8594045939637</v>
      </c>
      <c r="D764" s="14" t="s">
        <v>941</v>
      </c>
      <c r="E764" s="38">
        <v>214.7535</v>
      </c>
      <c r="F764" s="39">
        <f>VLOOKUP(H764,Slevy!B:C,2,0)</f>
        <v>0.5</v>
      </c>
      <c r="G764" s="40">
        <f t="shared" si="4"/>
        <v>107.37675</v>
      </c>
      <c r="H764" s="1" t="s">
        <v>557</v>
      </c>
      <c r="I764" s="1" t="s">
        <v>2389</v>
      </c>
      <c r="J764" s="11">
        <f>VLOOKUP(I764,'%Zdražení'!A:C,3,0)</f>
        <v>0.17</v>
      </c>
      <c r="K764" s="17"/>
      <c r="M764" s="7"/>
    </row>
    <row r="765" spans="2:13" ht="19.5" customHeight="1" x14ac:dyDescent="0.25">
      <c r="B765" s="5" t="s">
        <v>1032</v>
      </c>
      <c r="C765" s="6">
        <v>8594045939446</v>
      </c>
      <c r="D765" s="14" t="s">
        <v>939</v>
      </c>
      <c r="E765" s="38">
        <v>229.06259999999997</v>
      </c>
      <c r="F765" s="39">
        <f>VLOOKUP(H765,Slevy!B:C,2,0)</f>
        <v>0.5</v>
      </c>
      <c r="G765" s="40">
        <f t="shared" si="4"/>
        <v>114.53129999999999</v>
      </c>
      <c r="H765" s="1" t="s">
        <v>557</v>
      </c>
      <c r="I765" s="1" t="s">
        <v>2389</v>
      </c>
      <c r="J765" s="11">
        <f>VLOOKUP(I765,'%Zdražení'!A:C,3,0)</f>
        <v>0.17</v>
      </c>
      <c r="K765" s="17"/>
      <c r="M765" s="7"/>
    </row>
    <row r="766" spans="2:13" ht="19.5" customHeight="1" x14ac:dyDescent="0.25">
      <c r="B766" s="5" t="s">
        <v>1033</v>
      </c>
      <c r="C766" s="6">
        <v>8594045939651</v>
      </c>
      <c r="D766" s="14" t="s">
        <v>941</v>
      </c>
      <c r="E766" s="38">
        <v>229.06259999999997</v>
      </c>
      <c r="F766" s="39">
        <f>VLOOKUP(H766,Slevy!B:C,2,0)</f>
        <v>0.5</v>
      </c>
      <c r="G766" s="40">
        <f t="shared" si="4"/>
        <v>114.53129999999999</v>
      </c>
      <c r="H766" s="1" t="s">
        <v>557</v>
      </c>
      <c r="I766" s="1" t="s">
        <v>2389</v>
      </c>
      <c r="J766" s="11">
        <f>VLOOKUP(I766,'%Zdražení'!A:C,3,0)</f>
        <v>0.17</v>
      </c>
      <c r="K766" s="17"/>
      <c r="M766" s="7"/>
    </row>
    <row r="767" spans="2:13" ht="19.5" customHeight="1" x14ac:dyDescent="0.25">
      <c r="B767" s="5" t="s">
        <v>1034</v>
      </c>
      <c r="C767" s="6">
        <v>8594045939668</v>
      </c>
      <c r="D767" s="14" t="s">
        <v>939</v>
      </c>
      <c r="E767" s="38">
        <v>243.38339999999999</v>
      </c>
      <c r="F767" s="39">
        <f>VLOOKUP(H767,Slevy!B:C,2,0)</f>
        <v>0.5</v>
      </c>
      <c r="G767" s="40">
        <f t="shared" si="4"/>
        <v>121.6917</v>
      </c>
      <c r="H767" s="1" t="s">
        <v>557</v>
      </c>
      <c r="I767" s="1" t="s">
        <v>2389</v>
      </c>
      <c r="J767" s="11">
        <f>VLOOKUP(I767,'%Zdražení'!A:C,3,0)</f>
        <v>0.17</v>
      </c>
      <c r="K767" s="17"/>
      <c r="M767" s="7"/>
    </row>
    <row r="768" spans="2:13" ht="19.5" customHeight="1" x14ac:dyDescent="0.25">
      <c r="B768" s="5" t="s">
        <v>1035</v>
      </c>
      <c r="C768" s="6">
        <v>8594045939675</v>
      </c>
      <c r="D768" s="14" t="s">
        <v>941</v>
      </c>
      <c r="E768" s="38">
        <v>243.38339999999999</v>
      </c>
      <c r="F768" s="39">
        <f>VLOOKUP(H768,Slevy!B:C,2,0)</f>
        <v>0.5</v>
      </c>
      <c r="G768" s="40">
        <f t="shared" si="4"/>
        <v>121.6917</v>
      </c>
      <c r="H768" s="1" t="s">
        <v>557</v>
      </c>
      <c r="I768" s="1" t="s">
        <v>2389</v>
      </c>
      <c r="J768" s="11">
        <f>VLOOKUP(I768,'%Zdražení'!A:C,3,0)</f>
        <v>0.17</v>
      </c>
      <c r="K768" s="17"/>
      <c r="M768" s="7"/>
    </row>
    <row r="769" spans="2:13" ht="19.5" customHeight="1" x14ac:dyDescent="0.25">
      <c r="B769" s="5" t="s">
        <v>1036</v>
      </c>
      <c r="C769" s="6">
        <v>8594045939682</v>
      </c>
      <c r="D769" s="14" t="s">
        <v>939</v>
      </c>
      <c r="E769" s="38">
        <v>257.6925</v>
      </c>
      <c r="F769" s="39">
        <f>VLOOKUP(H769,Slevy!B:C,2,0)</f>
        <v>0.5</v>
      </c>
      <c r="G769" s="40">
        <f t="shared" si="4"/>
        <v>128.84625</v>
      </c>
      <c r="H769" s="1" t="s">
        <v>557</v>
      </c>
      <c r="I769" s="1" t="s">
        <v>2389</v>
      </c>
      <c r="J769" s="11">
        <f>VLOOKUP(I769,'%Zdražení'!A:C,3,0)</f>
        <v>0.17</v>
      </c>
      <c r="K769" s="17"/>
      <c r="M769" s="7"/>
    </row>
    <row r="770" spans="2:13" ht="19.5" customHeight="1" x14ac:dyDescent="0.25">
      <c r="B770" s="5" t="s">
        <v>1037</v>
      </c>
      <c r="C770" s="6">
        <v>8594045939699</v>
      </c>
      <c r="D770" s="14" t="s">
        <v>941</v>
      </c>
      <c r="E770" s="38">
        <v>257.6925</v>
      </c>
      <c r="F770" s="39">
        <f>VLOOKUP(H770,Slevy!B:C,2,0)</f>
        <v>0.5</v>
      </c>
      <c r="G770" s="40">
        <f t="shared" si="4"/>
        <v>128.84625</v>
      </c>
      <c r="H770" s="1" t="s">
        <v>557</v>
      </c>
      <c r="I770" s="1" t="s">
        <v>2389</v>
      </c>
      <c r="J770" s="11">
        <f>VLOOKUP(I770,'%Zdražení'!A:C,3,0)</f>
        <v>0.17</v>
      </c>
      <c r="K770" s="17"/>
      <c r="M770" s="7"/>
    </row>
    <row r="771" spans="2:13" ht="19.5" customHeight="1" x14ac:dyDescent="0.25">
      <c r="B771" s="5" t="s">
        <v>1038</v>
      </c>
      <c r="C771" s="6">
        <v>8594045939705</v>
      </c>
      <c r="D771" s="14" t="s">
        <v>939</v>
      </c>
      <c r="E771" s="38">
        <v>272.02499999999998</v>
      </c>
      <c r="F771" s="39">
        <f>VLOOKUP(H771,Slevy!B:C,2,0)</f>
        <v>0.5</v>
      </c>
      <c r="G771" s="40">
        <f t="shared" si="4"/>
        <v>136.01249999999999</v>
      </c>
      <c r="H771" s="1" t="s">
        <v>557</v>
      </c>
      <c r="I771" s="1" t="s">
        <v>2389</v>
      </c>
      <c r="J771" s="11">
        <f>VLOOKUP(I771,'%Zdražení'!A:C,3,0)</f>
        <v>0.17</v>
      </c>
      <c r="K771" s="17"/>
      <c r="M771" s="7"/>
    </row>
    <row r="772" spans="2:13" ht="19.5" customHeight="1" x14ac:dyDescent="0.25">
      <c r="B772" s="5" t="s">
        <v>1039</v>
      </c>
      <c r="C772" s="6">
        <v>8594045939712</v>
      </c>
      <c r="D772" s="14" t="s">
        <v>941</v>
      </c>
      <c r="E772" s="38">
        <v>272.02499999999998</v>
      </c>
      <c r="F772" s="39">
        <f>VLOOKUP(H772,Slevy!B:C,2,0)</f>
        <v>0.5</v>
      </c>
      <c r="G772" s="40">
        <f t="shared" si="4"/>
        <v>136.01249999999999</v>
      </c>
      <c r="H772" s="1" t="s">
        <v>557</v>
      </c>
      <c r="I772" s="1" t="s">
        <v>2389</v>
      </c>
      <c r="J772" s="11">
        <f>VLOOKUP(I772,'%Zdražení'!A:C,3,0)</f>
        <v>0.17</v>
      </c>
      <c r="K772" s="17"/>
      <c r="M772" s="7"/>
    </row>
    <row r="773" spans="2:13" ht="19.5" customHeight="1" x14ac:dyDescent="0.25">
      <c r="B773" s="5" t="s">
        <v>1040</v>
      </c>
      <c r="C773" s="6">
        <v>8594045939729</v>
      </c>
      <c r="D773" s="14" t="s">
        <v>939</v>
      </c>
      <c r="E773" s="38">
        <v>284.90669999999994</v>
      </c>
      <c r="F773" s="39">
        <f>VLOOKUP(H773,Slevy!B:C,2,0)</f>
        <v>0.5</v>
      </c>
      <c r="G773" s="40">
        <f t="shared" si="4"/>
        <v>142.45334999999997</v>
      </c>
      <c r="H773" s="1" t="s">
        <v>557</v>
      </c>
      <c r="I773" s="1" t="s">
        <v>2389</v>
      </c>
      <c r="J773" s="11">
        <f>VLOOKUP(I773,'%Zdražení'!A:C,3,0)</f>
        <v>0.17</v>
      </c>
      <c r="K773" s="17"/>
      <c r="M773" s="7"/>
    </row>
    <row r="774" spans="2:13" ht="19.5" customHeight="1" x14ac:dyDescent="0.25">
      <c r="B774" s="5" t="s">
        <v>1041</v>
      </c>
      <c r="C774" s="6">
        <v>8594045939736</v>
      </c>
      <c r="D774" s="14" t="s">
        <v>941</v>
      </c>
      <c r="E774" s="38">
        <v>284.90669999999994</v>
      </c>
      <c r="F774" s="39">
        <f>VLOOKUP(H774,Slevy!B:C,2,0)</f>
        <v>0.5</v>
      </c>
      <c r="G774" s="40">
        <f t="shared" si="4"/>
        <v>142.45334999999997</v>
      </c>
      <c r="H774" s="1" t="s">
        <v>557</v>
      </c>
      <c r="I774" s="1" t="s">
        <v>2389</v>
      </c>
      <c r="J774" s="11">
        <f>VLOOKUP(I774,'%Zdražení'!A:C,3,0)</f>
        <v>0.17</v>
      </c>
      <c r="K774" s="17"/>
      <c r="M774" s="7"/>
    </row>
    <row r="775" spans="2:13" ht="19.5" customHeight="1" x14ac:dyDescent="0.25">
      <c r="B775" s="5" t="s">
        <v>1042</v>
      </c>
      <c r="C775" s="6">
        <v>8595580547103</v>
      </c>
      <c r="D775" s="14" t="s">
        <v>939</v>
      </c>
      <c r="E775" s="38">
        <v>303.50970000000001</v>
      </c>
      <c r="F775" s="39">
        <f>VLOOKUP(H775,Slevy!B:C,2,0)</f>
        <v>0.5</v>
      </c>
      <c r="G775" s="40">
        <f t="shared" si="4"/>
        <v>151.75485</v>
      </c>
      <c r="H775" s="1" t="s">
        <v>557</v>
      </c>
      <c r="I775" s="1" t="s">
        <v>2389</v>
      </c>
      <c r="J775" s="11">
        <f>VLOOKUP(I775,'%Zdražení'!A:C,3,0)</f>
        <v>0.17</v>
      </c>
      <c r="K775" s="17"/>
      <c r="M775" s="7"/>
    </row>
    <row r="776" spans="2:13" ht="19.5" customHeight="1" x14ac:dyDescent="0.25">
      <c r="B776" s="5" t="s">
        <v>1043</v>
      </c>
      <c r="C776" s="6">
        <v>8595580547097</v>
      </c>
      <c r="D776" s="14" t="s">
        <v>941</v>
      </c>
      <c r="E776" s="38">
        <v>303.50970000000001</v>
      </c>
      <c r="F776" s="39">
        <f>VLOOKUP(H776,Slevy!B:C,2,0)</f>
        <v>0.5</v>
      </c>
      <c r="G776" s="40">
        <f t="shared" si="4"/>
        <v>151.75485</v>
      </c>
      <c r="H776" s="1" t="s">
        <v>557</v>
      </c>
      <c r="I776" s="1" t="s">
        <v>2389</v>
      </c>
      <c r="J776" s="11">
        <f>VLOOKUP(I776,'%Zdražení'!A:C,3,0)</f>
        <v>0.17</v>
      </c>
      <c r="K776" s="17"/>
      <c r="M776" s="7"/>
    </row>
    <row r="777" spans="2:13" ht="19.5" customHeight="1" x14ac:dyDescent="0.25">
      <c r="B777" s="5" t="s">
        <v>1044</v>
      </c>
      <c r="C777" s="6">
        <v>8595580501457</v>
      </c>
      <c r="D777" s="14" t="s">
        <v>939</v>
      </c>
      <c r="E777" s="38">
        <v>128.85209999999998</v>
      </c>
      <c r="F777" s="39">
        <f>VLOOKUP(H777,Slevy!B:C,2,0)</f>
        <v>0.5</v>
      </c>
      <c r="G777" s="40">
        <f t="shared" si="4"/>
        <v>64.426049999999989</v>
      </c>
      <c r="H777" s="1" t="s">
        <v>557</v>
      </c>
      <c r="I777" s="1" t="s">
        <v>2389</v>
      </c>
      <c r="J777" s="11">
        <f>VLOOKUP(I777,'%Zdražení'!A:C,3,0)</f>
        <v>0.17</v>
      </c>
      <c r="K777" s="17"/>
      <c r="M777" s="7"/>
    </row>
    <row r="778" spans="2:13" ht="19.5" customHeight="1" x14ac:dyDescent="0.25">
      <c r="B778" s="5" t="s">
        <v>1045</v>
      </c>
      <c r="C778" s="6">
        <v>8595580501464</v>
      </c>
      <c r="D778" s="14" t="s">
        <v>941</v>
      </c>
      <c r="E778" s="38">
        <v>128.85209999999998</v>
      </c>
      <c r="F778" s="39">
        <f>VLOOKUP(H778,Slevy!B:C,2,0)</f>
        <v>0.5</v>
      </c>
      <c r="G778" s="40">
        <f t="shared" si="4"/>
        <v>64.426049999999989</v>
      </c>
      <c r="H778" s="1" t="s">
        <v>557</v>
      </c>
      <c r="I778" s="1" t="s">
        <v>2389</v>
      </c>
      <c r="J778" s="11">
        <f>VLOOKUP(I778,'%Zdražení'!A:C,3,0)</f>
        <v>0.17</v>
      </c>
      <c r="K778" s="17"/>
      <c r="M778" s="7"/>
    </row>
    <row r="779" spans="2:13" ht="19.5" customHeight="1" x14ac:dyDescent="0.25">
      <c r="B779" s="5" t="s">
        <v>1046</v>
      </c>
      <c r="C779" s="6">
        <v>8594045939743</v>
      </c>
      <c r="D779" s="14" t="s">
        <v>939</v>
      </c>
      <c r="E779" s="38">
        <v>200.43269999999998</v>
      </c>
      <c r="F779" s="39">
        <f>VLOOKUP(H779,Slevy!B:C,2,0)</f>
        <v>0.5</v>
      </c>
      <c r="G779" s="40">
        <f t="shared" si="4"/>
        <v>100.21634999999999</v>
      </c>
      <c r="H779" s="1" t="s">
        <v>557</v>
      </c>
      <c r="I779" s="1" t="s">
        <v>2389</v>
      </c>
      <c r="J779" s="11">
        <f>VLOOKUP(I779,'%Zdražení'!A:C,3,0)</f>
        <v>0.17</v>
      </c>
      <c r="K779" s="17"/>
      <c r="M779" s="7"/>
    </row>
    <row r="780" spans="2:13" ht="19.5" customHeight="1" x14ac:dyDescent="0.25">
      <c r="B780" s="5" t="s">
        <v>1047</v>
      </c>
      <c r="C780" s="6">
        <v>8594045939750</v>
      </c>
      <c r="D780" s="14" t="s">
        <v>941</v>
      </c>
      <c r="E780" s="38">
        <v>200.43269999999998</v>
      </c>
      <c r="F780" s="39">
        <f>VLOOKUP(H780,Slevy!B:C,2,0)</f>
        <v>0.5</v>
      </c>
      <c r="G780" s="40">
        <f t="shared" si="4"/>
        <v>100.21634999999999</v>
      </c>
      <c r="H780" s="1" t="s">
        <v>557</v>
      </c>
      <c r="I780" s="1" t="s">
        <v>2389</v>
      </c>
      <c r="J780" s="11">
        <f>VLOOKUP(I780,'%Zdražení'!A:C,3,0)</f>
        <v>0.17</v>
      </c>
      <c r="K780" s="17"/>
      <c r="M780" s="7"/>
    </row>
    <row r="781" spans="2:13" ht="19.5" customHeight="1" x14ac:dyDescent="0.25">
      <c r="B781" s="5" t="s">
        <v>1048</v>
      </c>
      <c r="C781" s="6">
        <v>8594045932706</v>
      </c>
      <c r="D781" s="14" t="s">
        <v>939</v>
      </c>
      <c r="E781" s="38">
        <v>214.7535</v>
      </c>
      <c r="F781" s="39">
        <f>VLOOKUP(H781,Slevy!B:C,2,0)</f>
        <v>0.5</v>
      </c>
      <c r="G781" s="40">
        <f t="shared" si="4"/>
        <v>107.37675</v>
      </c>
      <c r="H781" s="1" t="s">
        <v>557</v>
      </c>
      <c r="I781" s="1" t="s">
        <v>2389</v>
      </c>
      <c r="J781" s="11">
        <f>VLOOKUP(I781,'%Zdražení'!A:C,3,0)</f>
        <v>0.17</v>
      </c>
      <c r="K781" s="17"/>
      <c r="M781" s="7"/>
    </row>
    <row r="782" spans="2:13" ht="19.5" customHeight="1" x14ac:dyDescent="0.25">
      <c r="B782" s="5" t="s">
        <v>1049</v>
      </c>
      <c r="C782" s="6">
        <v>8594045932713</v>
      </c>
      <c r="D782" s="14" t="s">
        <v>941</v>
      </c>
      <c r="E782" s="38">
        <v>214.7535</v>
      </c>
      <c r="F782" s="39">
        <f>VLOOKUP(H782,Slevy!B:C,2,0)</f>
        <v>0.5</v>
      </c>
      <c r="G782" s="40">
        <f t="shared" si="4"/>
        <v>107.37675</v>
      </c>
      <c r="H782" s="1" t="s">
        <v>557</v>
      </c>
      <c r="I782" s="1" t="s">
        <v>2389</v>
      </c>
      <c r="J782" s="11">
        <f>VLOOKUP(I782,'%Zdražení'!A:C,3,0)</f>
        <v>0.17</v>
      </c>
      <c r="K782" s="17"/>
      <c r="M782" s="7"/>
    </row>
    <row r="783" spans="2:13" ht="19.5" customHeight="1" x14ac:dyDescent="0.25">
      <c r="B783" s="5" t="s">
        <v>1050</v>
      </c>
      <c r="C783" s="6">
        <v>8594045932720</v>
      </c>
      <c r="D783" s="14" t="s">
        <v>939</v>
      </c>
      <c r="E783" s="38">
        <v>229.06259999999997</v>
      </c>
      <c r="F783" s="39">
        <f>VLOOKUP(H783,Slevy!B:C,2,0)</f>
        <v>0.5</v>
      </c>
      <c r="G783" s="40">
        <f t="shared" si="4"/>
        <v>114.53129999999999</v>
      </c>
      <c r="H783" s="1" t="s">
        <v>557</v>
      </c>
      <c r="I783" s="1" t="s">
        <v>2389</v>
      </c>
      <c r="J783" s="11">
        <f>VLOOKUP(I783,'%Zdražení'!A:C,3,0)</f>
        <v>0.17</v>
      </c>
      <c r="K783" s="17"/>
      <c r="M783" s="7"/>
    </row>
    <row r="784" spans="2:13" ht="19.5" customHeight="1" x14ac:dyDescent="0.25">
      <c r="B784" s="5" t="s">
        <v>1051</v>
      </c>
      <c r="C784" s="6">
        <v>8594045932737</v>
      </c>
      <c r="D784" s="14" t="s">
        <v>941</v>
      </c>
      <c r="E784" s="38">
        <v>229.06259999999997</v>
      </c>
      <c r="F784" s="39">
        <f>VLOOKUP(H784,Slevy!B:C,2,0)</f>
        <v>0.5</v>
      </c>
      <c r="G784" s="40">
        <f t="shared" si="4"/>
        <v>114.53129999999999</v>
      </c>
      <c r="H784" s="1" t="s">
        <v>557</v>
      </c>
      <c r="I784" s="1" t="s">
        <v>2389</v>
      </c>
      <c r="J784" s="11">
        <f>VLOOKUP(I784,'%Zdražení'!A:C,3,0)</f>
        <v>0.17</v>
      </c>
      <c r="K784" s="17"/>
      <c r="M784" s="7"/>
    </row>
    <row r="785" spans="2:13" ht="19.5" customHeight="1" x14ac:dyDescent="0.25">
      <c r="B785" s="5" t="s">
        <v>1052</v>
      </c>
      <c r="C785" s="6">
        <v>8594045932744</v>
      </c>
      <c r="D785" s="14" t="s">
        <v>939</v>
      </c>
      <c r="E785" s="38">
        <v>243.38339999999999</v>
      </c>
      <c r="F785" s="39">
        <f>VLOOKUP(H785,Slevy!B:C,2,0)</f>
        <v>0.5</v>
      </c>
      <c r="G785" s="40">
        <f t="shared" si="4"/>
        <v>121.6917</v>
      </c>
      <c r="H785" s="1" t="s">
        <v>557</v>
      </c>
      <c r="I785" s="1" t="s">
        <v>2389</v>
      </c>
      <c r="J785" s="11">
        <f>VLOOKUP(I785,'%Zdražení'!A:C,3,0)</f>
        <v>0.17</v>
      </c>
      <c r="K785" s="17"/>
      <c r="M785" s="7"/>
    </row>
    <row r="786" spans="2:13" ht="19.5" customHeight="1" x14ac:dyDescent="0.25">
      <c r="B786" s="5" t="s">
        <v>1053</v>
      </c>
      <c r="C786" s="6">
        <v>8594045932751</v>
      </c>
      <c r="D786" s="14" t="s">
        <v>941</v>
      </c>
      <c r="E786" s="38">
        <v>243.38339999999999</v>
      </c>
      <c r="F786" s="39">
        <f>VLOOKUP(H786,Slevy!B:C,2,0)</f>
        <v>0.5</v>
      </c>
      <c r="G786" s="40">
        <f t="shared" si="4"/>
        <v>121.6917</v>
      </c>
      <c r="H786" s="1" t="s">
        <v>557</v>
      </c>
      <c r="I786" s="1" t="s">
        <v>2389</v>
      </c>
      <c r="J786" s="11">
        <f>VLOOKUP(I786,'%Zdražení'!A:C,3,0)</f>
        <v>0.17</v>
      </c>
      <c r="K786" s="17"/>
      <c r="M786" s="7"/>
    </row>
    <row r="787" spans="2:13" ht="19.5" customHeight="1" x14ac:dyDescent="0.25">
      <c r="B787" s="5" t="s">
        <v>1054</v>
      </c>
      <c r="C787" s="6">
        <v>8594045932768</v>
      </c>
      <c r="D787" s="14" t="s">
        <v>939</v>
      </c>
      <c r="E787" s="38">
        <v>257.6925</v>
      </c>
      <c r="F787" s="39">
        <f>VLOOKUP(H787,Slevy!B:C,2,0)</f>
        <v>0.5</v>
      </c>
      <c r="G787" s="40">
        <f t="shared" si="4"/>
        <v>128.84625</v>
      </c>
      <c r="H787" s="1" t="s">
        <v>557</v>
      </c>
      <c r="I787" s="1" t="s">
        <v>2389</v>
      </c>
      <c r="J787" s="11">
        <f>VLOOKUP(I787,'%Zdražení'!A:C,3,0)</f>
        <v>0.17</v>
      </c>
      <c r="K787" s="17"/>
      <c r="M787" s="7"/>
    </row>
    <row r="788" spans="2:13" ht="19.5" customHeight="1" x14ac:dyDescent="0.25">
      <c r="B788" s="5" t="s">
        <v>1055</v>
      </c>
      <c r="C788" s="6">
        <v>8594045932775</v>
      </c>
      <c r="D788" s="14" t="s">
        <v>941</v>
      </c>
      <c r="E788" s="38">
        <v>257.6925</v>
      </c>
      <c r="F788" s="39">
        <f>VLOOKUP(H788,Slevy!B:C,2,0)</f>
        <v>0.5</v>
      </c>
      <c r="G788" s="40">
        <f t="shared" si="4"/>
        <v>128.84625</v>
      </c>
      <c r="H788" s="1" t="s">
        <v>557</v>
      </c>
      <c r="I788" s="1" t="s">
        <v>2389</v>
      </c>
      <c r="J788" s="11">
        <f>VLOOKUP(I788,'%Zdražení'!A:C,3,0)</f>
        <v>0.17</v>
      </c>
      <c r="K788" s="17"/>
      <c r="M788" s="7"/>
    </row>
    <row r="789" spans="2:13" ht="19.5" customHeight="1" x14ac:dyDescent="0.25">
      <c r="B789" s="5" t="s">
        <v>1056</v>
      </c>
      <c r="C789" s="6">
        <v>8594045932782</v>
      </c>
      <c r="D789" s="14" t="s">
        <v>939</v>
      </c>
      <c r="E789" s="38">
        <v>272.02499999999998</v>
      </c>
      <c r="F789" s="39">
        <f>VLOOKUP(H789,Slevy!B:C,2,0)</f>
        <v>0.5</v>
      </c>
      <c r="G789" s="40">
        <f t="shared" si="4"/>
        <v>136.01249999999999</v>
      </c>
      <c r="H789" s="1" t="s">
        <v>557</v>
      </c>
      <c r="I789" s="1" t="s">
        <v>2389</v>
      </c>
      <c r="J789" s="11">
        <f>VLOOKUP(I789,'%Zdražení'!A:C,3,0)</f>
        <v>0.17</v>
      </c>
      <c r="K789" s="17"/>
      <c r="M789" s="7"/>
    </row>
    <row r="790" spans="2:13" ht="19.5" customHeight="1" x14ac:dyDescent="0.25">
      <c r="B790" s="5" t="s">
        <v>1057</v>
      </c>
      <c r="C790" s="6">
        <v>8594045932805</v>
      </c>
      <c r="D790" s="14" t="s">
        <v>941</v>
      </c>
      <c r="E790" s="38">
        <v>272.02499999999998</v>
      </c>
      <c r="F790" s="39">
        <f>VLOOKUP(H790,Slevy!B:C,2,0)</f>
        <v>0.5</v>
      </c>
      <c r="G790" s="40">
        <f t="shared" si="4"/>
        <v>136.01249999999999</v>
      </c>
      <c r="H790" s="1" t="s">
        <v>557</v>
      </c>
      <c r="I790" s="1" t="s">
        <v>2389</v>
      </c>
      <c r="J790" s="11">
        <f>VLOOKUP(I790,'%Zdražení'!A:C,3,0)</f>
        <v>0.17</v>
      </c>
      <c r="K790" s="17"/>
      <c r="M790" s="7"/>
    </row>
    <row r="791" spans="2:13" ht="19.5" customHeight="1" x14ac:dyDescent="0.25">
      <c r="B791" s="5" t="s">
        <v>1058</v>
      </c>
      <c r="C791" s="6">
        <v>8594045939767</v>
      </c>
      <c r="D791" s="14" t="s">
        <v>939</v>
      </c>
      <c r="E791" s="38">
        <v>284.90669999999994</v>
      </c>
      <c r="F791" s="39">
        <f>VLOOKUP(H791,Slevy!B:C,2,0)</f>
        <v>0.5</v>
      </c>
      <c r="G791" s="40">
        <f t="shared" si="4"/>
        <v>142.45334999999997</v>
      </c>
      <c r="H791" s="1" t="s">
        <v>557</v>
      </c>
      <c r="I791" s="1" t="s">
        <v>2389</v>
      </c>
      <c r="J791" s="11">
        <f>VLOOKUP(I791,'%Zdražení'!A:C,3,0)</f>
        <v>0.17</v>
      </c>
      <c r="K791" s="17"/>
      <c r="M791" s="7"/>
    </row>
    <row r="792" spans="2:13" ht="19.5" customHeight="1" x14ac:dyDescent="0.25">
      <c r="B792" s="5" t="s">
        <v>1059</v>
      </c>
      <c r="C792" s="6">
        <v>8594045939774</v>
      </c>
      <c r="D792" s="14" t="s">
        <v>941</v>
      </c>
      <c r="E792" s="38">
        <v>284.90669999999994</v>
      </c>
      <c r="F792" s="39">
        <f>VLOOKUP(H792,Slevy!B:C,2,0)</f>
        <v>0.5</v>
      </c>
      <c r="G792" s="40">
        <f t="shared" si="4"/>
        <v>142.45334999999997</v>
      </c>
      <c r="H792" s="1" t="s">
        <v>557</v>
      </c>
      <c r="I792" s="1" t="s">
        <v>2389</v>
      </c>
      <c r="J792" s="11">
        <f>VLOOKUP(I792,'%Zdražení'!A:C,3,0)</f>
        <v>0.17</v>
      </c>
      <c r="K792" s="17"/>
      <c r="M792" s="7"/>
    </row>
    <row r="793" spans="2:13" ht="19.5" customHeight="1" x14ac:dyDescent="0.25">
      <c r="B793" s="5" t="s">
        <v>1060</v>
      </c>
      <c r="C793" s="6">
        <v>8595580513306</v>
      </c>
      <c r="D793" s="14" t="s">
        <v>1061</v>
      </c>
      <c r="E793" s="38">
        <v>161.07389999999998</v>
      </c>
      <c r="F793" s="39">
        <f>VLOOKUP(H793,Slevy!B:C,2,0)</f>
        <v>0.5</v>
      </c>
      <c r="G793" s="40">
        <f t="shared" ref="G793:G856" si="5">ABS((E793*F793)-E793)</f>
        <v>80.53694999999999</v>
      </c>
      <c r="H793" s="1" t="s">
        <v>557</v>
      </c>
      <c r="I793" s="1" t="s">
        <v>2389</v>
      </c>
      <c r="J793" s="11">
        <f>VLOOKUP(I793,'%Zdražení'!A:C,3,0)</f>
        <v>0.17</v>
      </c>
      <c r="K793" s="17"/>
      <c r="L793" s="8" t="s">
        <v>307</v>
      </c>
      <c r="M793" s="7"/>
    </row>
    <row r="794" spans="2:13" ht="19.5" customHeight="1" x14ac:dyDescent="0.25">
      <c r="B794" s="5" t="s">
        <v>1062</v>
      </c>
      <c r="C794" s="6">
        <v>8595580513344</v>
      </c>
      <c r="D794" s="14" t="s">
        <v>1061</v>
      </c>
      <c r="E794" s="38">
        <v>250.54379999999998</v>
      </c>
      <c r="F794" s="39">
        <f>VLOOKUP(H794,Slevy!B:C,2,0)</f>
        <v>0.5</v>
      </c>
      <c r="G794" s="40">
        <f t="shared" si="5"/>
        <v>125.27189999999999</v>
      </c>
      <c r="H794" s="1" t="s">
        <v>557</v>
      </c>
      <c r="I794" s="1" t="s">
        <v>2389</v>
      </c>
      <c r="J794" s="11">
        <f>VLOOKUP(I794,'%Zdražení'!A:C,3,0)</f>
        <v>0.17</v>
      </c>
      <c r="K794" s="17"/>
      <c r="M794" s="7"/>
    </row>
    <row r="795" spans="2:13" ht="19.5" customHeight="1" x14ac:dyDescent="0.25">
      <c r="B795" s="5" t="s">
        <v>1063</v>
      </c>
      <c r="C795" s="6">
        <v>8595580513696</v>
      </c>
      <c r="D795" s="14" t="s">
        <v>1061</v>
      </c>
      <c r="E795" s="38">
        <v>268.44479999999999</v>
      </c>
      <c r="F795" s="39">
        <f>VLOOKUP(H795,Slevy!B:C,2,0)</f>
        <v>0.5</v>
      </c>
      <c r="G795" s="40">
        <f t="shared" si="5"/>
        <v>134.22239999999999</v>
      </c>
      <c r="H795" s="1" t="s">
        <v>557</v>
      </c>
      <c r="I795" s="1" t="s">
        <v>2389</v>
      </c>
      <c r="J795" s="11">
        <f>VLOOKUP(I795,'%Zdražení'!A:C,3,0)</f>
        <v>0.17</v>
      </c>
      <c r="K795" s="17"/>
      <c r="M795" s="7"/>
    </row>
    <row r="796" spans="2:13" ht="19.5" customHeight="1" x14ac:dyDescent="0.25">
      <c r="B796" s="5" t="s">
        <v>1064</v>
      </c>
      <c r="C796" s="6">
        <v>8595580513887</v>
      </c>
      <c r="D796" s="14" t="s">
        <v>1061</v>
      </c>
      <c r="E796" s="38">
        <v>286.33409999999998</v>
      </c>
      <c r="F796" s="39">
        <f>VLOOKUP(H796,Slevy!B:C,2,0)</f>
        <v>0.5</v>
      </c>
      <c r="G796" s="40">
        <f t="shared" si="5"/>
        <v>143.16704999999999</v>
      </c>
      <c r="H796" s="1" t="s">
        <v>557</v>
      </c>
      <c r="I796" s="1" t="s">
        <v>2389</v>
      </c>
      <c r="J796" s="11">
        <f>VLOOKUP(I796,'%Zdražení'!A:C,3,0)</f>
        <v>0.17</v>
      </c>
      <c r="K796" s="17"/>
      <c r="M796" s="7"/>
    </row>
    <row r="797" spans="2:13" ht="19.5" customHeight="1" x14ac:dyDescent="0.25">
      <c r="B797" s="5" t="s">
        <v>1065</v>
      </c>
      <c r="C797" s="6">
        <v>8595580513917</v>
      </c>
      <c r="D797" s="14" t="s">
        <v>1061</v>
      </c>
      <c r="E797" s="38">
        <v>304.23509999999993</v>
      </c>
      <c r="F797" s="39">
        <f>VLOOKUP(H797,Slevy!B:C,2,0)</f>
        <v>0.5</v>
      </c>
      <c r="G797" s="40">
        <f t="shared" si="5"/>
        <v>152.11754999999997</v>
      </c>
      <c r="H797" s="1" t="s">
        <v>557</v>
      </c>
      <c r="I797" s="1" t="s">
        <v>2389</v>
      </c>
      <c r="J797" s="11">
        <f>VLOOKUP(I797,'%Zdražení'!A:C,3,0)</f>
        <v>0.17</v>
      </c>
      <c r="K797" s="17"/>
      <c r="M797" s="7"/>
    </row>
    <row r="798" spans="2:13" ht="19.5" customHeight="1" x14ac:dyDescent="0.25">
      <c r="B798" s="5" t="s">
        <v>1066</v>
      </c>
      <c r="C798" s="6">
        <v>8595580513955</v>
      </c>
      <c r="D798" s="14" t="s">
        <v>1061</v>
      </c>
      <c r="E798" s="38">
        <v>322.12439999999998</v>
      </c>
      <c r="F798" s="39">
        <f>VLOOKUP(H798,Slevy!B:C,2,0)</f>
        <v>0.5</v>
      </c>
      <c r="G798" s="40">
        <f t="shared" si="5"/>
        <v>161.06219999999999</v>
      </c>
      <c r="H798" s="1" t="s">
        <v>557</v>
      </c>
      <c r="I798" s="1" t="s">
        <v>2389</v>
      </c>
      <c r="J798" s="11">
        <f>VLOOKUP(I798,'%Zdražení'!A:C,3,0)</f>
        <v>0.17</v>
      </c>
      <c r="K798" s="17"/>
      <c r="M798" s="7"/>
    </row>
    <row r="799" spans="2:13" ht="19.5" customHeight="1" x14ac:dyDescent="0.25">
      <c r="B799" s="5" t="s">
        <v>1067</v>
      </c>
      <c r="C799" s="6">
        <v>8595580513078</v>
      </c>
      <c r="D799" s="14" t="s">
        <v>1061</v>
      </c>
      <c r="E799" s="38">
        <v>340.02539999999999</v>
      </c>
      <c r="F799" s="39">
        <f>VLOOKUP(H799,Slevy!B:C,2,0)</f>
        <v>0.5</v>
      </c>
      <c r="G799" s="40">
        <f t="shared" si="5"/>
        <v>170.0127</v>
      </c>
      <c r="H799" s="1" t="s">
        <v>557</v>
      </c>
      <c r="I799" s="1" t="s">
        <v>2389</v>
      </c>
      <c r="J799" s="11">
        <f>VLOOKUP(I799,'%Zdražení'!A:C,3,0)</f>
        <v>0.17</v>
      </c>
      <c r="K799" s="17"/>
      <c r="M799" s="7"/>
    </row>
    <row r="800" spans="2:13" ht="19.5" customHeight="1" x14ac:dyDescent="0.25">
      <c r="B800" s="5" t="s">
        <v>1068</v>
      </c>
      <c r="C800" s="6">
        <v>8595580513238</v>
      </c>
      <c r="D800" s="14" t="s">
        <v>1061</v>
      </c>
      <c r="E800" s="38">
        <v>356.12459999999999</v>
      </c>
      <c r="F800" s="39">
        <f>VLOOKUP(H800,Slevy!B:C,2,0)</f>
        <v>0.5</v>
      </c>
      <c r="G800" s="40">
        <f t="shared" si="5"/>
        <v>178.06229999999999</v>
      </c>
      <c r="H800" s="1" t="s">
        <v>557</v>
      </c>
      <c r="I800" s="1" t="s">
        <v>2389</v>
      </c>
      <c r="J800" s="11">
        <f>VLOOKUP(I800,'%Zdražení'!A:C,3,0)</f>
        <v>0.17</v>
      </c>
      <c r="K800" s="17"/>
      <c r="M800" s="7"/>
    </row>
    <row r="801" spans="2:13" ht="19.5" customHeight="1" x14ac:dyDescent="0.25">
      <c r="B801" s="5" t="s">
        <v>1069</v>
      </c>
      <c r="C801" s="6">
        <v>8595580513283</v>
      </c>
      <c r="D801" s="14" t="s">
        <v>1061</v>
      </c>
      <c r="E801" s="38">
        <v>379.39589999999998</v>
      </c>
      <c r="F801" s="39">
        <f>VLOOKUP(H801,Slevy!B:C,2,0)</f>
        <v>0.5</v>
      </c>
      <c r="G801" s="40">
        <f t="shared" si="5"/>
        <v>189.69794999999999</v>
      </c>
      <c r="H801" s="1" t="s">
        <v>557</v>
      </c>
      <c r="I801" s="1" t="s">
        <v>2389</v>
      </c>
      <c r="J801" s="11">
        <f>VLOOKUP(I801,'%Zdražení'!A:C,3,0)</f>
        <v>0.17</v>
      </c>
      <c r="K801" s="17"/>
      <c r="L801" s="8" t="s">
        <v>307</v>
      </c>
      <c r="M801" s="7"/>
    </row>
    <row r="802" spans="2:13" ht="19.5" customHeight="1" x14ac:dyDescent="0.25">
      <c r="B802" s="5" t="s">
        <v>1070</v>
      </c>
      <c r="C802" s="6">
        <v>8595580514624</v>
      </c>
      <c r="D802" s="14" t="s">
        <v>941</v>
      </c>
      <c r="E802" s="38">
        <v>472.44599999999997</v>
      </c>
      <c r="F802" s="39">
        <f>VLOOKUP(H802,Slevy!B:C,2,0)</f>
        <v>0.5</v>
      </c>
      <c r="G802" s="40">
        <f t="shared" si="5"/>
        <v>236.22299999999998</v>
      </c>
      <c r="H802" s="1" t="s">
        <v>557</v>
      </c>
      <c r="I802" s="1" t="s">
        <v>2389</v>
      </c>
      <c r="J802" s="11">
        <f>VLOOKUP(I802,'%Zdražení'!A:C,3,0)</f>
        <v>0.17</v>
      </c>
      <c r="K802" s="17"/>
      <c r="M802" s="7"/>
    </row>
    <row r="803" spans="2:13" ht="19.5" customHeight="1" x14ac:dyDescent="0.25">
      <c r="B803" s="5" t="s">
        <v>1071</v>
      </c>
      <c r="C803" s="6">
        <v>8595580512514</v>
      </c>
      <c r="D803" s="14" t="s">
        <v>941</v>
      </c>
      <c r="E803" s="38">
        <v>601.29809999999986</v>
      </c>
      <c r="F803" s="39">
        <f>VLOOKUP(H803,Slevy!B:C,2,0)</f>
        <v>0.5</v>
      </c>
      <c r="G803" s="40">
        <f t="shared" si="5"/>
        <v>300.64904999999993</v>
      </c>
      <c r="H803" s="1" t="s">
        <v>557</v>
      </c>
      <c r="I803" s="1" t="s">
        <v>2389</v>
      </c>
      <c r="J803" s="11">
        <f>VLOOKUP(I803,'%Zdražení'!A:C,3,0)</f>
        <v>0.17</v>
      </c>
      <c r="K803" s="17"/>
      <c r="M803" s="7"/>
    </row>
    <row r="804" spans="2:13" ht="19.5" customHeight="1" x14ac:dyDescent="0.25">
      <c r="B804" s="5" t="s">
        <v>1072</v>
      </c>
      <c r="C804" s="6">
        <v>8595580512521</v>
      </c>
      <c r="D804" s="14" t="s">
        <v>941</v>
      </c>
      <c r="E804" s="38">
        <v>730.13849999999991</v>
      </c>
      <c r="F804" s="39">
        <f>VLOOKUP(H804,Slevy!B:C,2,0)</f>
        <v>0.5</v>
      </c>
      <c r="G804" s="40">
        <f t="shared" si="5"/>
        <v>365.06924999999995</v>
      </c>
      <c r="H804" s="1" t="s">
        <v>557</v>
      </c>
      <c r="I804" s="1" t="s">
        <v>2389</v>
      </c>
      <c r="J804" s="11">
        <f>VLOOKUP(I804,'%Zdražení'!A:C,3,0)</f>
        <v>0.17</v>
      </c>
      <c r="K804" s="17"/>
      <c r="M804" s="7"/>
    </row>
    <row r="805" spans="2:13" ht="19.5" customHeight="1" x14ac:dyDescent="0.25">
      <c r="B805" s="5" t="s">
        <v>1073</v>
      </c>
      <c r="C805" s="6">
        <v>8595580512538</v>
      </c>
      <c r="D805" s="14" t="s">
        <v>941</v>
      </c>
      <c r="E805" s="38">
        <v>773.10089999999991</v>
      </c>
      <c r="F805" s="39">
        <f>VLOOKUP(H805,Slevy!B:C,2,0)</f>
        <v>0.5</v>
      </c>
      <c r="G805" s="40">
        <f t="shared" si="5"/>
        <v>386.55044999999996</v>
      </c>
      <c r="H805" s="1" t="s">
        <v>557</v>
      </c>
      <c r="I805" s="1" t="s">
        <v>2389</v>
      </c>
      <c r="J805" s="11">
        <f>VLOOKUP(I805,'%Zdražení'!A:C,3,0)</f>
        <v>0.17</v>
      </c>
      <c r="K805" s="17"/>
      <c r="M805" s="7"/>
    </row>
    <row r="806" spans="2:13" ht="19.5" customHeight="1" x14ac:dyDescent="0.25">
      <c r="B806" s="5" t="s">
        <v>1074</v>
      </c>
      <c r="C806" s="6">
        <v>8595580512545</v>
      </c>
      <c r="D806" s="14" t="s">
        <v>941</v>
      </c>
      <c r="E806" s="38">
        <v>816.05160000000001</v>
      </c>
      <c r="F806" s="39">
        <f>VLOOKUP(H806,Slevy!B:C,2,0)</f>
        <v>0.5</v>
      </c>
      <c r="G806" s="40">
        <f t="shared" si="5"/>
        <v>408.0258</v>
      </c>
      <c r="H806" s="1" t="s">
        <v>557</v>
      </c>
      <c r="I806" s="1" t="s">
        <v>2389</v>
      </c>
      <c r="J806" s="11">
        <f>VLOOKUP(I806,'%Zdražení'!A:C,3,0)</f>
        <v>0.17</v>
      </c>
      <c r="K806" s="17"/>
      <c r="M806" s="7"/>
    </row>
    <row r="807" spans="2:13" ht="19.5" customHeight="1" x14ac:dyDescent="0.25">
      <c r="B807" s="5" t="s">
        <v>1075</v>
      </c>
      <c r="C807" s="6">
        <v>8595580512552</v>
      </c>
      <c r="D807" s="14" t="s">
        <v>941</v>
      </c>
      <c r="E807" s="38">
        <v>858.99059999999986</v>
      </c>
      <c r="F807" s="39">
        <f>VLOOKUP(H807,Slevy!B:C,2,0)</f>
        <v>0.5</v>
      </c>
      <c r="G807" s="40">
        <f t="shared" si="5"/>
        <v>429.49529999999993</v>
      </c>
      <c r="H807" s="1" t="s">
        <v>557</v>
      </c>
      <c r="I807" s="1" t="s">
        <v>2389</v>
      </c>
      <c r="J807" s="11">
        <f>VLOOKUP(I807,'%Zdražení'!A:C,3,0)</f>
        <v>0.17</v>
      </c>
      <c r="K807" s="17"/>
      <c r="M807" s="7"/>
    </row>
    <row r="808" spans="2:13" ht="19.5" customHeight="1" x14ac:dyDescent="0.25">
      <c r="B808" s="5" t="s">
        <v>1076</v>
      </c>
      <c r="C808" s="6">
        <v>8595580512569</v>
      </c>
      <c r="D808" s="14" t="s">
        <v>941</v>
      </c>
      <c r="E808" s="38">
        <v>901.94129999999996</v>
      </c>
      <c r="F808" s="39">
        <f>VLOOKUP(H808,Slevy!B:C,2,0)</f>
        <v>0.5</v>
      </c>
      <c r="G808" s="40">
        <f t="shared" si="5"/>
        <v>450.97064999999998</v>
      </c>
      <c r="H808" s="1" t="s">
        <v>557</v>
      </c>
      <c r="I808" s="1" t="s">
        <v>2389</v>
      </c>
      <c r="J808" s="11">
        <f>VLOOKUP(I808,'%Zdražení'!A:C,3,0)</f>
        <v>0.17</v>
      </c>
      <c r="K808" s="17"/>
      <c r="M808" s="7"/>
    </row>
    <row r="809" spans="2:13" ht="19.5" customHeight="1" x14ac:dyDescent="0.25">
      <c r="B809" s="5" t="s">
        <v>1077</v>
      </c>
      <c r="C809" s="6">
        <v>8595580512576</v>
      </c>
      <c r="D809" s="14" t="s">
        <v>941</v>
      </c>
      <c r="E809" s="38">
        <v>944.89199999999994</v>
      </c>
      <c r="F809" s="39">
        <f>VLOOKUP(H809,Slevy!B:C,2,0)</f>
        <v>0.5</v>
      </c>
      <c r="G809" s="40">
        <f t="shared" si="5"/>
        <v>472.44599999999997</v>
      </c>
      <c r="H809" s="1" t="s">
        <v>557</v>
      </c>
      <c r="I809" s="1" t="s">
        <v>2389</v>
      </c>
      <c r="J809" s="11">
        <f>VLOOKUP(I809,'%Zdražení'!A:C,3,0)</f>
        <v>0.17</v>
      </c>
      <c r="K809" s="17"/>
      <c r="M809" s="7"/>
    </row>
    <row r="810" spans="2:13" ht="19.5" customHeight="1" x14ac:dyDescent="0.25">
      <c r="B810" s="5" t="s">
        <v>1078</v>
      </c>
      <c r="C810" s="6">
        <v>8595580511715</v>
      </c>
      <c r="D810" s="14" t="s">
        <v>939</v>
      </c>
      <c r="E810" s="38">
        <v>178.9632</v>
      </c>
      <c r="F810" s="39">
        <f>VLOOKUP(H810,Slevy!B:C,2,0)</f>
        <v>0.5</v>
      </c>
      <c r="G810" s="40">
        <f t="shared" si="5"/>
        <v>89.4816</v>
      </c>
      <c r="H810" s="1" t="s">
        <v>557</v>
      </c>
      <c r="I810" s="1" t="s">
        <v>2389</v>
      </c>
      <c r="J810" s="11">
        <f>VLOOKUP(I810,'%Zdražení'!A:C,3,0)</f>
        <v>0.17</v>
      </c>
      <c r="K810" s="17"/>
      <c r="M810" s="7"/>
    </row>
    <row r="811" spans="2:13" ht="19.5" customHeight="1" x14ac:dyDescent="0.25">
      <c r="B811" s="5" t="s">
        <v>1079</v>
      </c>
      <c r="C811" s="6">
        <v>8595580511739</v>
      </c>
      <c r="D811" s="14" t="s">
        <v>941</v>
      </c>
      <c r="E811" s="38">
        <v>178.9632</v>
      </c>
      <c r="F811" s="39">
        <f>VLOOKUP(H811,Slevy!B:C,2,0)</f>
        <v>0.5</v>
      </c>
      <c r="G811" s="40">
        <f t="shared" si="5"/>
        <v>89.4816</v>
      </c>
      <c r="H811" s="1" t="s">
        <v>557</v>
      </c>
      <c r="I811" s="1" t="s">
        <v>2389</v>
      </c>
      <c r="J811" s="11">
        <f>VLOOKUP(I811,'%Zdražení'!A:C,3,0)</f>
        <v>0.17</v>
      </c>
      <c r="K811" s="17"/>
      <c r="M811" s="7"/>
    </row>
    <row r="812" spans="2:13" ht="19.5" customHeight="1" x14ac:dyDescent="0.25">
      <c r="B812" s="5" t="s">
        <v>1080</v>
      </c>
      <c r="C812" s="6">
        <v>8595580506056</v>
      </c>
      <c r="D812" s="14" t="s">
        <v>939</v>
      </c>
      <c r="E812" s="38">
        <v>257.6925</v>
      </c>
      <c r="F812" s="39">
        <f>VLOOKUP(H812,Slevy!B:C,2,0)</f>
        <v>0.5</v>
      </c>
      <c r="G812" s="40">
        <f t="shared" si="5"/>
        <v>128.84625</v>
      </c>
      <c r="H812" s="1" t="s">
        <v>557</v>
      </c>
      <c r="I812" s="1" t="s">
        <v>2389</v>
      </c>
      <c r="J812" s="11">
        <f>VLOOKUP(I812,'%Zdražení'!A:C,3,0)</f>
        <v>0.17</v>
      </c>
      <c r="K812" s="17"/>
      <c r="M812" s="7"/>
    </row>
    <row r="813" spans="2:13" ht="19.5" customHeight="1" x14ac:dyDescent="0.25">
      <c r="B813" s="5" t="s">
        <v>1081</v>
      </c>
      <c r="C813" s="6">
        <v>8595580506070</v>
      </c>
      <c r="D813" s="14" t="s">
        <v>941</v>
      </c>
      <c r="E813" s="38">
        <v>257.6925</v>
      </c>
      <c r="F813" s="39">
        <f>VLOOKUP(H813,Slevy!B:C,2,0)</f>
        <v>0.5</v>
      </c>
      <c r="G813" s="40">
        <f t="shared" si="5"/>
        <v>128.84625</v>
      </c>
      <c r="H813" s="1" t="s">
        <v>557</v>
      </c>
      <c r="I813" s="1" t="s">
        <v>2389</v>
      </c>
      <c r="J813" s="11">
        <f>VLOOKUP(I813,'%Zdražení'!A:C,3,0)</f>
        <v>0.17</v>
      </c>
      <c r="K813" s="17"/>
      <c r="M813" s="7"/>
    </row>
    <row r="814" spans="2:13" ht="19.5" customHeight="1" x14ac:dyDescent="0.25">
      <c r="B814" s="5" t="s">
        <v>1082</v>
      </c>
      <c r="C814" s="6">
        <v>8595580506094</v>
      </c>
      <c r="D814" s="14" t="s">
        <v>939</v>
      </c>
      <c r="E814" s="38">
        <v>272.02499999999998</v>
      </c>
      <c r="F814" s="39">
        <f>VLOOKUP(H814,Slevy!B:C,2,0)</f>
        <v>0.5</v>
      </c>
      <c r="G814" s="40">
        <f t="shared" si="5"/>
        <v>136.01249999999999</v>
      </c>
      <c r="H814" s="1" t="s">
        <v>557</v>
      </c>
      <c r="I814" s="1" t="s">
        <v>2389</v>
      </c>
      <c r="J814" s="11">
        <f>VLOOKUP(I814,'%Zdražení'!A:C,3,0)</f>
        <v>0.17</v>
      </c>
      <c r="K814" s="17"/>
      <c r="M814" s="7"/>
    </row>
    <row r="815" spans="2:13" ht="19.5" customHeight="1" x14ac:dyDescent="0.25">
      <c r="B815" s="5" t="s">
        <v>1083</v>
      </c>
      <c r="C815" s="6">
        <v>8595580506117</v>
      </c>
      <c r="D815" s="14" t="s">
        <v>941</v>
      </c>
      <c r="E815" s="38">
        <v>272.02499999999998</v>
      </c>
      <c r="F815" s="39">
        <f>VLOOKUP(H815,Slevy!B:C,2,0)</f>
        <v>0.5</v>
      </c>
      <c r="G815" s="40">
        <f t="shared" si="5"/>
        <v>136.01249999999999</v>
      </c>
      <c r="H815" s="1" t="s">
        <v>557</v>
      </c>
      <c r="I815" s="1" t="s">
        <v>2389</v>
      </c>
      <c r="J815" s="11">
        <f>VLOOKUP(I815,'%Zdražení'!A:C,3,0)</f>
        <v>0.17</v>
      </c>
      <c r="K815" s="17"/>
      <c r="M815" s="7"/>
    </row>
    <row r="816" spans="2:13" ht="19.5" customHeight="1" x14ac:dyDescent="0.25">
      <c r="B816" s="5" t="s">
        <v>1084</v>
      </c>
      <c r="C816" s="6">
        <v>8595580506131</v>
      </c>
      <c r="D816" s="14" t="s">
        <v>939</v>
      </c>
      <c r="E816" s="38">
        <v>286.33409999999998</v>
      </c>
      <c r="F816" s="39">
        <f>VLOOKUP(H816,Slevy!B:C,2,0)</f>
        <v>0.5</v>
      </c>
      <c r="G816" s="40">
        <f t="shared" si="5"/>
        <v>143.16704999999999</v>
      </c>
      <c r="H816" s="1" t="s">
        <v>557</v>
      </c>
      <c r="I816" s="1" t="s">
        <v>2389</v>
      </c>
      <c r="J816" s="11">
        <f>VLOOKUP(I816,'%Zdražení'!A:C,3,0)</f>
        <v>0.17</v>
      </c>
      <c r="K816" s="17"/>
      <c r="M816" s="7"/>
    </row>
    <row r="817" spans="2:13" ht="19.5" customHeight="1" x14ac:dyDescent="0.25">
      <c r="B817" s="5" t="s">
        <v>1085</v>
      </c>
      <c r="C817" s="6">
        <v>8595580506155</v>
      </c>
      <c r="D817" s="14" t="s">
        <v>941</v>
      </c>
      <c r="E817" s="38">
        <v>286.33409999999998</v>
      </c>
      <c r="F817" s="39">
        <f>VLOOKUP(H817,Slevy!B:C,2,0)</f>
        <v>0.5</v>
      </c>
      <c r="G817" s="40">
        <f t="shared" si="5"/>
        <v>143.16704999999999</v>
      </c>
      <c r="H817" s="1" t="s">
        <v>557</v>
      </c>
      <c r="I817" s="1" t="s">
        <v>2389</v>
      </c>
      <c r="J817" s="11">
        <f>VLOOKUP(I817,'%Zdražení'!A:C,3,0)</f>
        <v>0.17</v>
      </c>
      <c r="K817" s="17"/>
      <c r="M817" s="7"/>
    </row>
    <row r="818" spans="2:13" ht="19.5" customHeight="1" x14ac:dyDescent="0.25">
      <c r="B818" s="5" t="s">
        <v>1086</v>
      </c>
      <c r="C818" s="6">
        <v>8595580506179</v>
      </c>
      <c r="D818" s="14" t="s">
        <v>939</v>
      </c>
      <c r="E818" s="38">
        <v>300.64319999999998</v>
      </c>
      <c r="F818" s="39">
        <f>VLOOKUP(H818,Slevy!B:C,2,0)</f>
        <v>0.5</v>
      </c>
      <c r="G818" s="40">
        <f t="shared" si="5"/>
        <v>150.32159999999999</v>
      </c>
      <c r="H818" s="1" t="s">
        <v>557</v>
      </c>
      <c r="I818" s="1" t="s">
        <v>2389</v>
      </c>
      <c r="J818" s="11">
        <f>VLOOKUP(I818,'%Zdražení'!A:C,3,0)</f>
        <v>0.17</v>
      </c>
      <c r="K818" s="17"/>
      <c r="M818" s="7"/>
    </row>
    <row r="819" spans="2:13" ht="19.5" customHeight="1" x14ac:dyDescent="0.25">
      <c r="B819" s="5" t="s">
        <v>1087</v>
      </c>
      <c r="C819" s="6">
        <v>8595580506193</v>
      </c>
      <c r="D819" s="14" t="s">
        <v>941</v>
      </c>
      <c r="E819" s="38">
        <v>300.64319999999998</v>
      </c>
      <c r="F819" s="39">
        <f>VLOOKUP(H819,Slevy!B:C,2,0)</f>
        <v>0.5</v>
      </c>
      <c r="G819" s="40">
        <f t="shared" si="5"/>
        <v>150.32159999999999</v>
      </c>
      <c r="H819" s="1" t="s">
        <v>557</v>
      </c>
      <c r="I819" s="1" t="s">
        <v>2389</v>
      </c>
      <c r="J819" s="11">
        <f>VLOOKUP(I819,'%Zdražení'!A:C,3,0)</f>
        <v>0.17</v>
      </c>
      <c r="K819" s="17"/>
      <c r="M819" s="7"/>
    </row>
    <row r="820" spans="2:13" ht="19.5" customHeight="1" x14ac:dyDescent="0.25">
      <c r="B820" s="5" t="s">
        <v>1088</v>
      </c>
      <c r="C820" s="6">
        <v>8595580506216</v>
      </c>
      <c r="D820" s="14" t="s">
        <v>939</v>
      </c>
      <c r="E820" s="38">
        <v>314.96399999999994</v>
      </c>
      <c r="F820" s="39">
        <f>VLOOKUP(H820,Slevy!B:C,2,0)</f>
        <v>0.5</v>
      </c>
      <c r="G820" s="40">
        <f t="shared" si="5"/>
        <v>157.48199999999997</v>
      </c>
      <c r="H820" s="1" t="s">
        <v>557</v>
      </c>
      <c r="I820" s="1" t="s">
        <v>2389</v>
      </c>
      <c r="J820" s="11">
        <f>VLOOKUP(I820,'%Zdražení'!A:C,3,0)</f>
        <v>0.17</v>
      </c>
      <c r="K820" s="17"/>
      <c r="M820" s="7"/>
    </row>
    <row r="821" spans="2:13" ht="19.5" customHeight="1" x14ac:dyDescent="0.25">
      <c r="B821" s="5" t="s">
        <v>1089</v>
      </c>
      <c r="C821" s="6">
        <v>8595580506230</v>
      </c>
      <c r="D821" s="14" t="s">
        <v>941</v>
      </c>
      <c r="E821" s="38">
        <v>314.96399999999994</v>
      </c>
      <c r="F821" s="39">
        <f>VLOOKUP(H821,Slevy!B:C,2,0)</f>
        <v>0.5</v>
      </c>
      <c r="G821" s="40">
        <f t="shared" si="5"/>
        <v>157.48199999999997</v>
      </c>
      <c r="H821" s="1" t="s">
        <v>557</v>
      </c>
      <c r="I821" s="1" t="s">
        <v>2389</v>
      </c>
      <c r="J821" s="11">
        <f>VLOOKUP(I821,'%Zdražení'!A:C,3,0)</f>
        <v>0.17</v>
      </c>
      <c r="K821" s="17"/>
      <c r="M821" s="7"/>
    </row>
    <row r="822" spans="2:13" ht="19.5" customHeight="1" x14ac:dyDescent="0.25">
      <c r="B822" s="5" t="s">
        <v>1090</v>
      </c>
      <c r="C822" s="6">
        <v>8595580505974</v>
      </c>
      <c r="D822" s="14" t="s">
        <v>939</v>
      </c>
      <c r="E822" s="38">
        <v>329.28479999999996</v>
      </c>
      <c r="F822" s="39">
        <f>VLOOKUP(H822,Slevy!B:C,2,0)</f>
        <v>0.5</v>
      </c>
      <c r="G822" s="40">
        <f t="shared" si="5"/>
        <v>164.64239999999998</v>
      </c>
      <c r="H822" s="1" t="s">
        <v>557</v>
      </c>
      <c r="I822" s="1" t="s">
        <v>2389</v>
      </c>
      <c r="J822" s="11">
        <f>VLOOKUP(I822,'%Zdražení'!A:C,3,0)</f>
        <v>0.17</v>
      </c>
      <c r="K822" s="17"/>
      <c r="M822" s="7"/>
    </row>
    <row r="823" spans="2:13" ht="19.5" customHeight="1" x14ac:dyDescent="0.25">
      <c r="B823" s="5" t="s">
        <v>1091</v>
      </c>
      <c r="C823" s="6">
        <v>8595580505998</v>
      </c>
      <c r="D823" s="14" t="s">
        <v>941</v>
      </c>
      <c r="E823" s="38">
        <v>329.28479999999996</v>
      </c>
      <c r="F823" s="39">
        <f>VLOOKUP(H823,Slevy!B:C,2,0)</f>
        <v>0.5</v>
      </c>
      <c r="G823" s="40">
        <f t="shared" si="5"/>
        <v>164.64239999999998</v>
      </c>
      <c r="H823" s="1" t="s">
        <v>557</v>
      </c>
      <c r="I823" s="1" t="s">
        <v>2389</v>
      </c>
      <c r="J823" s="11">
        <f>VLOOKUP(I823,'%Zdražení'!A:C,3,0)</f>
        <v>0.17</v>
      </c>
      <c r="K823" s="17"/>
      <c r="M823" s="7"/>
    </row>
    <row r="824" spans="2:13" ht="19.5" customHeight="1" x14ac:dyDescent="0.25">
      <c r="B824" s="5" t="s">
        <v>1092</v>
      </c>
      <c r="C824" s="6">
        <v>8595580506018</v>
      </c>
      <c r="D824" s="14" t="s">
        <v>939</v>
      </c>
      <c r="E824" s="38">
        <v>343.60559999999998</v>
      </c>
      <c r="F824" s="39">
        <f>VLOOKUP(H824,Slevy!B:C,2,0)</f>
        <v>0.5</v>
      </c>
      <c r="G824" s="40">
        <f t="shared" si="5"/>
        <v>171.80279999999999</v>
      </c>
      <c r="H824" s="1" t="s">
        <v>557</v>
      </c>
      <c r="I824" s="1" t="s">
        <v>2389</v>
      </c>
      <c r="J824" s="11">
        <f>VLOOKUP(I824,'%Zdražení'!A:C,3,0)</f>
        <v>0.17</v>
      </c>
      <c r="K824" s="17"/>
      <c r="M824" s="7"/>
    </row>
    <row r="825" spans="2:13" ht="19.5" customHeight="1" x14ac:dyDescent="0.25">
      <c r="B825" s="5" t="s">
        <v>1093</v>
      </c>
      <c r="C825" s="6">
        <v>8595580506032</v>
      </c>
      <c r="D825" s="14" t="s">
        <v>941</v>
      </c>
      <c r="E825" s="38">
        <v>343.60559999999998</v>
      </c>
      <c r="F825" s="39">
        <f>VLOOKUP(H825,Slevy!B:C,2,0)</f>
        <v>0.5</v>
      </c>
      <c r="G825" s="40">
        <f t="shared" si="5"/>
        <v>171.80279999999999</v>
      </c>
      <c r="H825" s="1" t="s">
        <v>557</v>
      </c>
      <c r="I825" s="1" t="s">
        <v>2389</v>
      </c>
      <c r="J825" s="11">
        <f>VLOOKUP(I825,'%Zdražení'!A:C,3,0)</f>
        <v>0.17</v>
      </c>
      <c r="K825" s="17"/>
      <c r="M825" s="7"/>
    </row>
    <row r="826" spans="2:13" ht="19.5" customHeight="1" x14ac:dyDescent="0.25">
      <c r="B826" s="5" t="s">
        <v>1094</v>
      </c>
      <c r="C826" s="6">
        <v>8595580541286</v>
      </c>
      <c r="D826" s="14" t="s">
        <v>1095</v>
      </c>
      <c r="E826" s="38">
        <v>260.57069999999999</v>
      </c>
      <c r="F826" s="39">
        <f>VLOOKUP(H826,Slevy!B:C,2,0)</f>
        <v>0.5</v>
      </c>
      <c r="G826" s="40">
        <f t="shared" si="5"/>
        <v>130.28534999999999</v>
      </c>
      <c r="H826" s="1" t="s">
        <v>557</v>
      </c>
      <c r="I826" s="1" t="s">
        <v>2389</v>
      </c>
      <c r="J826" s="11">
        <f>VLOOKUP(I826,'%Zdražení'!A:C,3,0)</f>
        <v>0.17</v>
      </c>
      <c r="K826" s="17"/>
      <c r="M826" s="7"/>
    </row>
    <row r="827" spans="2:13" ht="19.5" customHeight="1" x14ac:dyDescent="0.25">
      <c r="B827" s="5" t="s">
        <v>1096</v>
      </c>
      <c r="C827" s="6">
        <v>8595580539726</v>
      </c>
      <c r="D827" s="14" t="s">
        <v>1095</v>
      </c>
      <c r="E827" s="38">
        <v>387.9837</v>
      </c>
      <c r="F827" s="39">
        <f>VLOOKUP(H827,Slevy!B:C,2,0)</f>
        <v>0.5</v>
      </c>
      <c r="G827" s="40">
        <f t="shared" si="5"/>
        <v>193.99185</v>
      </c>
      <c r="H827" s="1" t="s">
        <v>557</v>
      </c>
      <c r="I827" s="1" t="s">
        <v>2389</v>
      </c>
      <c r="J827" s="11">
        <f>VLOOKUP(I827,'%Zdražení'!A:C,3,0)</f>
        <v>0.17</v>
      </c>
      <c r="K827" s="17"/>
      <c r="L827" s="8" t="s">
        <v>307</v>
      </c>
      <c r="M827" s="7"/>
    </row>
    <row r="828" spans="2:13" ht="19.5" customHeight="1" x14ac:dyDescent="0.25">
      <c r="B828" s="5" t="s">
        <v>1097</v>
      </c>
      <c r="C828" s="6">
        <v>8595580539733</v>
      </c>
      <c r="D828" s="14" t="s">
        <v>1095</v>
      </c>
      <c r="E828" s="38">
        <v>415.18619999999999</v>
      </c>
      <c r="F828" s="39">
        <f>VLOOKUP(H828,Slevy!B:C,2,0)</f>
        <v>0.5</v>
      </c>
      <c r="G828" s="40">
        <f t="shared" si="5"/>
        <v>207.59309999999999</v>
      </c>
      <c r="H828" s="1" t="s">
        <v>557</v>
      </c>
      <c r="I828" s="1" t="s">
        <v>2389</v>
      </c>
      <c r="J828" s="11">
        <f>VLOOKUP(I828,'%Zdražení'!A:C,3,0)</f>
        <v>0.17</v>
      </c>
      <c r="K828" s="17"/>
      <c r="L828" s="8" t="s">
        <v>307</v>
      </c>
      <c r="M828" s="7"/>
    </row>
    <row r="829" spans="2:13" ht="19.5" customHeight="1" x14ac:dyDescent="0.25">
      <c r="B829" s="5" t="s">
        <v>1098</v>
      </c>
      <c r="C829" s="6">
        <v>8595580539740</v>
      </c>
      <c r="D829" s="14" t="s">
        <v>1095</v>
      </c>
      <c r="E829" s="38">
        <v>439.5222</v>
      </c>
      <c r="F829" s="39">
        <f>VLOOKUP(H829,Slevy!B:C,2,0)</f>
        <v>0.5</v>
      </c>
      <c r="G829" s="40">
        <f t="shared" si="5"/>
        <v>219.7611</v>
      </c>
      <c r="H829" s="1" t="s">
        <v>557</v>
      </c>
      <c r="I829" s="1" t="s">
        <v>2389</v>
      </c>
      <c r="J829" s="11">
        <f>VLOOKUP(I829,'%Zdražení'!A:C,3,0)</f>
        <v>0.17</v>
      </c>
      <c r="K829" s="17"/>
      <c r="L829" s="8" t="s">
        <v>307</v>
      </c>
      <c r="M829" s="7"/>
    </row>
    <row r="830" spans="2:13" ht="19.5" customHeight="1" x14ac:dyDescent="0.25">
      <c r="B830" s="5" t="s">
        <v>1099</v>
      </c>
      <c r="C830" s="6">
        <v>8595580539757</v>
      </c>
      <c r="D830" s="14" t="s">
        <v>1095</v>
      </c>
      <c r="E830" s="38">
        <v>462.43079999999998</v>
      </c>
      <c r="F830" s="39">
        <f>VLOOKUP(H830,Slevy!B:C,2,0)</f>
        <v>0.5</v>
      </c>
      <c r="G830" s="40">
        <f t="shared" si="5"/>
        <v>231.21539999999999</v>
      </c>
      <c r="H830" s="1" t="s">
        <v>557</v>
      </c>
      <c r="I830" s="1" t="s">
        <v>2389</v>
      </c>
      <c r="J830" s="11">
        <f>VLOOKUP(I830,'%Zdražení'!A:C,3,0)</f>
        <v>0.17</v>
      </c>
      <c r="K830" s="17"/>
      <c r="L830" s="8" t="s">
        <v>307</v>
      </c>
      <c r="M830" s="7"/>
    </row>
    <row r="831" spans="2:13" ht="19.5" customHeight="1" x14ac:dyDescent="0.25">
      <c r="B831" s="5" t="s">
        <v>1100</v>
      </c>
      <c r="C831" s="6">
        <v>8595580539764</v>
      </c>
      <c r="D831" s="14" t="s">
        <v>1095</v>
      </c>
      <c r="E831" s="38">
        <v>485.32769999999999</v>
      </c>
      <c r="F831" s="39">
        <f>VLOOKUP(H831,Slevy!B:C,2,0)</f>
        <v>0.5</v>
      </c>
      <c r="G831" s="40">
        <f t="shared" si="5"/>
        <v>242.66385</v>
      </c>
      <c r="H831" s="1" t="s">
        <v>557</v>
      </c>
      <c r="I831" s="1" t="s">
        <v>2389</v>
      </c>
      <c r="J831" s="11">
        <f>VLOOKUP(I831,'%Zdražení'!A:C,3,0)</f>
        <v>0.17</v>
      </c>
      <c r="K831" s="17"/>
      <c r="L831" s="8" t="s">
        <v>307</v>
      </c>
      <c r="M831" s="7"/>
    </row>
    <row r="832" spans="2:13" ht="19.5" customHeight="1" x14ac:dyDescent="0.25">
      <c r="B832" s="5" t="s">
        <v>1101</v>
      </c>
      <c r="C832" s="6">
        <v>8595580539771</v>
      </c>
      <c r="D832" s="14" t="s">
        <v>1095</v>
      </c>
      <c r="E832" s="38">
        <v>508.23629999999997</v>
      </c>
      <c r="F832" s="39">
        <f>VLOOKUP(H832,Slevy!B:C,2,0)</f>
        <v>0.5</v>
      </c>
      <c r="G832" s="40">
        <f t="shared" si="5"/>
        <v>254.11814999999999</v>
      </c>
      <c r="H832" s="1" t="s">
        <v>557</v>
      </c>
      <c r="I832" s="1" t="s">
        <v>2389</v>
      </c>
      <c r="J832" s="11">
        <f>VLOOKUP(I832,'%Zdražení'!A:C,3,0)</f>
        <v>0.17</v>
      </c>
      <c r="K832" s="17"/>
      <c r="L832" s="8" t="s">
        <v>307</v>
      </c>
      <c r="M832" s="7"/>
    </row>
    <row r="833" spans="2:13" ht="19.5" customHeight="1" x14ac:dyDescent="0.25">
      <c r="B833" s="5" t="s">
        <v>1102</v>
      </c>
      <c r="C833" s="6">
        <v>8595580539788</v>
      </c>
      <c r="D833" s="14" t="s">
        <v>1095</v>
      </c>
      <c r="E833" s="38">
        <v>531.14490000000001</v>
      </c>
      <c r="F833" s="39">
        <f>VLOOKUP(H833,Slevy!B:C,2,0)</f>
        <v>0.5</v>
      </c>
      <c r="G833" s="40">
        <f t="shared" si="5"/>
        <v>265.57245</v>
      </c>
      <c r="H833" s="1" t="s">
        <v>557</v>
      </c>
      <c r="I833" s="1" t="s">
        <v>2389</v>
      </c>
      <c r="J833" s="11">
        <f>VLOOKUP(I833,'%Zdražení'!A:C,3,0)</f>
        <v>0.17</v>
      </c>
      <c r="K833" s="17"/>
      <c r="L833" s="8" t="s">
        <v>307</v>
      </c>
      <c r="M833" s="7"/>
    </row>
    <row r="834" spans="2:13" ht="19.5" customHeight="1" x14ac:dyDescent="0.25">
      <c r="B834" s="5" t="s">
        <v>1103</v>
      </c>
      <c r="C834" s="6">
        <v>8595580553838</v>
      </c>
      <c r="D834" s="14" t="s">
        <v>941</v>
      </c>
      <c r="E834" s="38">
        <v>290.62799999999999</v>
      </c>
      <c r="F834" s="39">
        <f>VLOOKUP(H834,Slevy!B:C,2,0)</f>
        <v>0.5</v>
      </c>
      <c r="G834" s="40">
        <f t="shared" si="5"/>
        <v>145.31399999999999</v>
      </c>
      <c r="H834" s="1" t="s">
        <v>557</v>
      </c>
      <c r="I834" s="1" t="s">
        <v>2389</v>
      </c>
      <c r="J834" s="11">
        <f>VLOOKUP(I834,'%Zdražení'!A:C,3,0)</f>
        <v>0.17</v>
      </c>
      <c r="K834" s="17"/>
      <c r="M834" s="7"/>
    </row>
    <row r="835" spans="2:13" ht="19.5" customHeight="1" x14ac:dyDescent="0.25">
      <c r="B835" s="5" t="s">
        <v>1104</v>
      </c>
      <c r="C835" s="6">
        <v>8595580553845</v>
      </c>
      <c r="D835" s="14" t="s">
        <v>941</v>
      </c>
      <c r="E835" s="38">
        <v>353.62079999999997</v>
      </c>
      <c r="F835" s="39">
        <f>VLOOKUP(H835,Slevy!B:C,2,0)</f>
        <v>0.5</v>
      </c>
      <c r="G835" s="40">
        <f t="shared" si="5"/>
        <v>176.81039999999999</v>
      </c>
      <c r="H835" s="1" t="s">
        <v>557</v>
      </c>
      <c r="I835" s="1" t="s">
        <v>2389</v>
      </c>
      <c r="J835" s="11">
        <f>VLOOKUP(I835,'%Zdražení'!A:C,3,0)</f>
        <v>0.17</v>
      </c>
      <c r="K835" s="17"/>
      <c r="M835" s="7"/>
    </row>
    <row r="836" spans="2:13" ht="19.5" customHeight="1" x14ac:dyDescent="0.25">
      <c r="B836" s="5" t="s">
        <v>1105</v>
      </c>
      <c r="C836" s="6">
        <v>8595580553852</v>
      </c>
      <c r="D836" s="14" t="s">
        <v>941</v>
      </c>
      <c r="E836" s="38">
        <v>395.13240000000002</v>
      </c>
      <c r="F836" s="39">
        <f>VLOOKUP(H836,Slevy!B:C,2,0)</f>
        <v>0.5</v>
      </c>
      <c r="G836" s="40">
        <f t="shared" si="5"/>
        <v>197.56620000000001</v>
      </c>
      <c r="H836" s="1" t="s">
        <v>557</v>
      </c>
      <c r="I836" s="1" t="s">
        <v>2389</v>
      </c>
      <c r="J836" s="11">
        <f>VLOOKUP(I836,'%Zdražení'!A:C,3,0)</f>
        <v>0.17</v>
      </c>
      <c r="K836" s="17"/>
      <c r="M836" s="7"/>
    </row>
    <row r="837" spans="2:13" ht="19.5" customHeight="1" x14ac:dyDescent="0.25">
      <c r="B837" s="5" t="s">
        <v>1106</v>
      </c>
      <c r="C837" s="6">
        <v>8595580553869</v>
      </c>
      <c r="D837" s="14" t="s">
        <v>941</v>
      </c>
      <c r="E837" s="38">
        <v>436.65569999999997</v>
      </c>
      <c r="F837" s="39">
        <f>VLOOKUP(H837,Slevy!B:C,2,0)</f>
        <v>0.5</v>
      </c>
      <c r="G837" s="40">
        <f t="shared" si="5"/>
        <v>218.32784999999998</v>
      </c>
      <c r="H837" s="1" t="s">
        <v>557</v>
      </c>
      <c r="I837" s="1" t="s">
        <v>2389</v>
      </c>
      <c r="J837" s="11">
        <f>VLOOKUP(I837,'%Zdražení'!A:C,3,0)</f>
        <v>0.17</v>
      </c>
      <c r="K837" s="17"/>
      <c r="M837" s="7"/>
    </row>
    <row r="838" spans="2:13" ht="19.5" customHeight="1" x14ac:dyDescent="0.25">
      <c r="B838" s="5" t="s">
        <v>1107</v>
      </c>
      <c r="C838" s="6">
        <v>8595580553876</v>
      </c>
      <c r="D838" s="14" t="s">
        <v>941</v>
      </c>
      <c r="E838" s="38">
        <v>478.16729999999995</v>
      </c>
      <c r="F838" s="39">
        <f>VLOOKUP(H838,Slevy!B:C,2,0)</f>
        <v>0.5</v>
      </c>
      <c r="G838" s="40">
        <f t="shared" si="5"/>
        <v>239.08364999999998</v>
      </c>
      <c r="H838" s="1" t="s">
        <v>557</v>
      </c>
      <c r="I838" s="1" t="s">
        <v>2389</v>
      </c>
      <c r="J838" s="11">
        <f>VLOOKUP(I838,'%Zdražení'!A:C,3,0)</f>
        <v>0.17</v>
      </c>
      <c r="K838" s="17"/>
      <c r="M838" s="7"/>
    </row>
    <row r="839" spans="2:13" ht="19.5" customHeight="1" x14ac:dyDescent="0.25">
      <c r="B839" s="5" t="s">
        <v>1108</v>
      </c>
      <c r="C839" s="6">
        <v>8595580553883</v>
      </c>
      <c r="D839" s="14" t="s">
        <v>941</v>
      </c>
      <c r="E839" s="38">
        <v>519.69060000000002</v>
      </c>
      <c r="F839" s="39">
        <f>VLOOKUP(H839,Slevy!B:C,2,0)</f>
        <v>0.5</v>
      </c>
      <c r="G839" s="40">
        <f t="shared" si="5"/>
        <v>259.84530000000001</v>
      </c>
      <c r="H839" s="1" t="s">
        <v>557</v>
      </c>
      <c r="I839" s="1" t="s">
        <v>2389</v>
      </c>
      <c r="J839" s="11">
        <f>VLOOKUP(I839,'%Zdražení'!A:C,3,0)</f>
        <v>0.17</v>
      </c>
      <c r="K839" s="17"/>
      <c r="M839" s="7"/>
    </row>
    <row r="840" spans="2:13" ht="19.5" customHeight="1" x14ac:dyDescent="0.25">
      <c r="B840" s="5" t="s">
        <v>1109</v>
      </c>
      <c r="C840" s="6">
        <v>8595580553814</v>
      </c>
      <c r="D840" s="14" t="s">
        <v>941</v>
      </c>
      <c r="E840" s="38">
        <v>561.21389999999997</v>
      </c>
      <c r="F840" s="39">
        <f>VLOOKUP(H840,Slevy!B:C,2,0)</f>
        <v>0.5</v>
      </c>
      <c r="G840" s="40">
        <f t="shared" si="5"/>
        <v>280.60694999999998</v>
      </c>
      <c r="H840" s="1" t="s">
        <v>557</v>
      </c>
      <c r="I840" s="1" t="s">
        <v>2389</v>
      </c>
      <c r="J840" s="11">
        <f>VLOOKUP(I840,'%Zdražení'!A:C,3,0)</f>
        <v>0.17</v>
      </c>
      <c r="K840" s="17"/>
      <c r="M840" s="7"/>
    </row>
    <row r="841" spans="2:13" ht="19.5" customHeight="1" x14ac:dyDescent="0.25">
      <c r="B841" s="5" t="s">
        <v>1110</v>
      </c>
      <c r="C841" s="6">
        <v>8595580553821</v>
      </c>
      <c r="D841" s="14" t="s">
        <v>941</v>
      </c>
      <c r="E841" s="38">
        <v>602.7254999999999</v>
      </c>
      <c r="F841" s="39">
        <f>VLOOKUP(H841,Slevy!B:C,2,0)</f>
        <v>0.5</v>
      </c>
      <c r="G841" s="40">
        <f t="shared" si="5"/>
        <v>301.36274999999995</v>
      </c>
      <c r="H841" s="1" t="s">
        <v>557</v>
      </c>
      <c r="I841" s="1" t="s">
        <v>2389</v>
      </c>
      <c r="J841" s="11">
        <f>VLOOKUP(I841,'%Zdražení'!A:C,3,0)</f>
        <v>0.17</v>
      </c>
      <c r="K841" s="17"/>
      <c r="M841" s="7"/>
    </row>
    <row r="842" spans="2:13" ht="19.5" customHeight="1" x14ac:dyDescent="0.25">
      <c r="B842" s="5" t="s">
        <v>1111</v>
      </c>
      <c r="C842" s="6">
        <v>8595580545468</v>
      </c>
      <c r="D842" s="14" t="s">
        <v>949</v>
      </c>
      <c r="E842" s="38">
        <v>180.39060000000001</v>
      </c>
      <c r="F842" s="39">
        <f>VLOOKUP(H842,Slevy!B:C,2,0)</f>
        <v>0.5</v>
      </c>
      <c r="G842" s="40">
        <f t="shared" si="5"/>
        <v>90.195300000000003</v>
      </c>
      <c r="H842" s="1" t="s">
        <v>557</v>
      </c>
      <c r="I842" s="1" t="s">
        <v>2389</v>
      </c>
      <c r="J842" s="11">
        <f>VLOOKUP(I842,'%Zdražení'!A:C,3,0)</f>
        <v>0.17</v>
      </c>
      <c r="K842" s="17"/>
      <c r="M842" s="7"/>
    </row>
    <row r="843" spans="2:13" ht="19.5" customHeight="1" x14ac:dyDescent="0.25">
      <c r="B843" s="5" t="s">
        <v>1112</v>
      </c>
      <c r="C843" s="6">
        <v>8595580521325</v>
      </c>
      <c r="D843" s="14" t="s">
        <v>949</v>
      </c>
      <c r="E843" s="38">
        <v>289.18889999999999</v>
      </c>
      <c r="F843" s="39">
        <f>VLOOKUP(H843,Slevy!B:C,2,0)</f>
        <v>0.5</v>
      </c>
      <c r="G843" s="40">
        <f t="shared" si="5"/>
        <v>144.59444999999999</v>
      </c>
      <c r="H843" s="1" t="s">
        <v>557</v>
      </c>
      <c r="I843" s="1" t="s">
        <v>2389</v>
      </c>
      <c r="J843" s="11">
        <f>VLOOKUP(I843,'%Zdražení'!A:C,3,0)</f>
        <v>0.17</v>
      </c>
      <c r="K843" s="17"/>
      <c r="M843" s="7"/>
    </row>
    <row r="844" spans="2:13" ht="19.5" customHeight="1" x14ac:dyDescent="0.25">
      <c r="B844" s="5" t="s">
        <v>1113</v>
      </c>
      <c r="C844" s="6">
        <v>8595580506124</v>
      </c>
      <c r="D844" s="14" t="s">
        <v>949</v>
      </c>
      <c r="E844" s="38">
        <v>304.93709999999999</v>
      </c>
      <c r="F844" s="39">
        <f>VLOOKUP(H844,Slevy!B:C,2,0)</f>
        <v>0.5</v>
      </c>
      <c r="G844" s="40">
        <f t="shared" si="5"/>
        <v>152.46854999999999</v>
      </c>
      <c r="H844" s="1" t="s">
        <v>557</v>
      </c>
      <c r="I844" s="1" t="s">
        <v>2389</v>
      </c>
      <c r="J844" s="11">
        <f>VLOOKUP(I844,'%Zdražení'!A:C,3,0)</f>
        <v>0.17</v>
      </c>
      <c r="K844" s="17"/>
      <c r="M844" s="7"/>
    </row>
    <row r="845" spans="2:13" ht="19.5" customHeight="1" x14ac:dyDescent="0.25">
      <c r="B845" s="5" t="s">
        <v>1114</v>
      </c>
      <c r="C845" s="6">
        <v>8595580506148</v>
      </c>
      <c r="D845" s="14" t="s">
        <v>949</v>
      </c>
      <c r="E845" s="38">
        <v>322.12439999999998</v>
      </c>
      <c r="F845" s="39">
        <f>VLOOKUP(H845,Slevy!B:C,2,0)</f>
        <v>0.5</v>
      </c>
      <c r="G845" s="40">
        <f t="shared" si="5"/>
        <v>161.06219999999999</v>
      </c>
      <c r="H845" s="1" t="s">
        <v>557</v>
      </c>
      <c r="I845" s="1" t="s">
        <v>2389</v>
      </c>
      <c r="J845" s="11">
        <f>VLOOKUP(I845,'%Zdražení'!A:C,3,0)</f>
        <v>0.17</v>
      </c>
      <c r="K845" s="17"/>
      <c r="M845" s="7"/>
    </row>
    <row r="846" spans="2:13" ht="19.5" customHeight="1" x14ac:dyDescent="0.25">
      <c r="B846" s="5" t="s">
        <v>1115</v>
      </c>
      <c r="C846" s="6">
        <v>8595580506162</v>
      </c>
      <c r="D846" s="14" t="s">
        <v>949</v>
      </c>
      <c r="E846" s="38">
        <v>337.87259999999992</v>
      </c>
      <c r="F846" s="39">
        <f>VLOOKUP(H846,Slevy!B:C,2,0)</f>
        <v>0.5</v>
      </c>
      <c r="G846" s="40">
        <f t="shared" si="5"/>
        <v>168.93629999999996</v>
      </c>
      <c r="H846" s="1" t="s">
        <v>557</v>
      </c>
      <c r="I846" s="1" t="s">
        <v>2389</v>
      </c>
      <c r="J846" s="11">
        <f>VLOOKUP(I846,'%Zdražení'!A:C,3,0)</f>
        <v>0.17</v>
      </c>
      <c r="K846" s="17"/>
      <c r="M846" s="7"/>
    </row>
    <row r="847" spans="2:13" ht="19.5" customHeight="1" x14ac:dyDescent="0.25">
      <c r="B847" s="5" t="s">
        <v>1116</v>
      </c>
      <c r="C847" s="6">
        <v>8595580519223</v>
      </c>
      <c r="D847" s="14" t="s">
        <v>949</v>
      </c>
      <c r="E847" s="38">
        <v>353.62079999999997</v>
      </c>
      <c r="F847" s="39">
        <f>VLOOKUP(H847,Slevy!B:C,2,0)</f>
        <v>0.5</v>
      </c>
      <c r="G847" s="40">
        <f t="shared" si="5"/>
        <v>176.81039999999999</v>
      </c>
      <c r="H847" s="1" t="s">
        <v>557</v>
      </c>
      <c r="I847" s="1" t="s">
        <v>2389</v>
      </c>
      <c r="J847" s="11">
        <f>VLOOKUP(I847,'%Zdražení'!A:C,3,0)</f>
        <v>0.17</v>
      </c>
      <c r="K847" s="17"/>
      <c r="M847" s="7"/>
    </row>
    <row r="848" spans="2:13" ht="19.5" customHeight="1" x14ac:dyDescent="0.25">
      <c r="B848" s="5" t="s">
        <v>1117</v>
      </c>
      <c r="C848" s="6">
        <v>8595580526757</v>
      </c>
      <c r="D848" s="14" t="s">
        <v>949</v>
      </c>
      <c r="E848" s="38">
        <v>369.36899999999997</v>
      </c>
      <c r="F848" s="39">
        <f>VLOOKUP(H848,Slevy!B:C,2,0)</f>
        <v>0.5</v>
      </c>
      <c r="G848" s="40">
        <f t="shared" si="5"/>
        <v>184.68449999999999</v>
      </c>
      <c r="H848" s="1" t="s">
        <v>557</v>
      </c>
      <c r="I848" s="1" t="s">
        <v>2389</v>
      </c>
      <c r="J848" s="11">
        <f>VLOOKUP(I848,'%Zdražení'!A:C,3,0)</f>
        <v>0.17</v>
      </c>
      <c r="K848" s="17"/>
      <c r="M848" s="7"/>
    </row>
    <row r="849" spans="2:13" ht="19.5" customHeight="1" x14ac:dyDescent="0.25">
      <c r="B849" s="5" t="s">
        <v>1118</v>
      </c>
      <c r="C849" s="6">
        <v>8595580521349</v>
      </c>
      <c r="D849" s="14" t="s">
        <v>949</v>
      </c>
      <c r="E849" s="38">
        <v>386.55629999999996</v>
      </c>
      <c r="F849" s="39">
        <f>VLOOKUP(H849,Slevy!B:C,2,0)</f>
        <v>0.5</v>
      </c>
      <c r="G849" s="40">
        <f t="shared" si="5"/>
        <v>193.27814999999998</v>
      </c>
      <c r="H849" s="1" t="s">
        <v>557</v>
      </c>
      <c r="I849" s="1" t="s">
        <v>2389</v>
      </c>
      <c r="J849" s="11">
        <f>VLOOKUP(I849,'%Zdražení'!A:C,3,0)</f>
        <v>0.17</v>
      </c>
      <c r="K849" s="17"/>
      <c r="M849" s="7"/>
    </row>
    <row r="850" spans="2:13" ht="19.5" customHeight="1" x14ac:dyDescent="0.25">
      <c r="B850" s="5" t="s">
        <v>1119</v>
      </c>
      <c r="C850" s="6">
        <v>8595580526993</v>
      </c>
      <c r="D850" s="14" t="s">
        <v>1120</v>
      </c>
      <c r="E850" s="38">
        <v>529.71749999999997</v>
      </c>
      <c r="F850" s="39">
        <f>VLOOKUP(H850,Slevy!B:C,2,0)</f>
        <v>0.5</v>
      </c>
      <c r="G850" s="40">
        <f t="shared" si="5"/>
        <v>264.85874999999999</v>
      </c>
      <c r="H850" s="1" t="s">
        <v>557</v>
      </c>
      <c r="I850" s="1" t="s">
        <v>2389</v>
      </c>
      <c r="J850" s="11">
        <f>VLOOKUP(I850,'%Zdražení'!A:C,3,0)</f>
        <v>0.17</v>
      </c>
      <c r="K850" s="17"/>
      <c r="M850" s="7"/>
    </row>
    <row r="851" spans="2:13" ht="19.5" customHeight="1" x14ac:dyDescent="0.25">
      <c r="B851" s="5" t="s">
        <v>1121</v>
      </c>
      <c r="C851" s="6">
        <v>8595580507855</v>
      </c>
      <c r="D851" s="14" t="s">
        <v>1120</v>
      </c>
      <c r="E851" s="38">
        <v>544.02660000000003</v>
      </c>
      <c r="F851" s="39">
        <f>VLOOKUP(H851,Slevy!B:C,2,0)</f>
        <v>0.5</v>
      </c>
      <c r="G851" s="40">
        <f t="shared" si="5"/>
        <v>272.01330000000002</v>
      </c>
      <c r="H851" s="1" t="s">
        <v>557</v>
      </c>
      <c r="I851" s="1" t="s">
        <v>2389</v>
      </c>
      <c r="J851" s="11">
        <f>VLOOKUP(I851,'%Zdražení'!A:C,3,0)</f>
        <v>0.17</v>
      </c>
      <c r="K851" s="17"/>
      <c r="M851" s="7"/>
    </row>
    <row r="852" spans="2:13" ht="19.5" customHeight="1" x14ac:dyDescent="0.25">
      <c r="B852" s="5" t="s">
        <v>1122</v>
      </c>
      <c r="C852" s="6">
        <v>8595580507879</v>
      </c>
      <c r="D852" s="14" t="s">
        <v>1120</v>
      </c>
      <c r="E852" s="38">
        <v>558.34739999999999</v>
      </c>
      <c r="F852" s="39">
        <f>VLOOKUP(H852,Slevy!B:C,2,0)</f>
        <v>0.5</v>
      </c>
      <c r="G852" s="40">
        <f t="shared" si="5"/>
        <v>279.1737</v>
      </c>
      <c r="H852" s="1" t="s">
        <v>557</v>
      </c>
      <c r="I852" s="1" t="s">
        <v>2389</v>
      </c>
      <c r="J852" s="11">
        <f>VLOOKUP(I852,'%Zdražení'!A:C,3,0)</f>
        <v>0.17</v>
      </c>
      <c r="K852" s="17"/>
      <c r="M852" s="7"/>
    </row>
    <row r="853" spans="2:13" ht="19.5" customHeight="1" x14ac:dyDescent="0.25">
      <c r="B853" s="5" t="s">
        <v>1123</v>
      </c>
      <c r="C853" s="6">
        <v>8595580507893</v>
      </c>
      <c r="D853" s="14" t="s">
        <v>1120</v>
      </c>
      <c r="E853" s="38">
        <v>572.66819999999996</v>
      </c>
      <c r="F853" s="39">
        <f>VLOOKUP(H853,Slevy!B:C,2,0)</f>
        <v>0.5</v>
      </c>
      <c r="G853" s="40">
        <f t="shared" si="5"/>
        <v>286.33409999999998</v>
      </c>
      <c r="H853" s="1" t="s">
        <v>557</v>
      </c>
      <c r="I853" s="1" t="s">
        <v>2389</v>
      </c>
      <c r="J853" s="11">
        <f>VLOOKUP(I853,'%Zdražení'!A:C,3,0)</f>
        <v>0.17</v>
      </c>
      <c r="K853" s="17"/>
      <c r="M853" s="7"/>
    </row>
    <row r="854" spans="2:13" ht="19.5" customHeight="1" x14ac:dyDescent="0.25">
      <c r="B854" s="5" t="s">
        <v>1124</v>
      </c>
      <c r="C854" s="6">
        <v>8595580507916</v>
      </c>
      <c r="D854" s="14" t="s">
        <v>1120</v>
      </c>
      <c r="E854" s="38">
        <v>586.97730000000001</v>
      </c>
      <c r="F854" s="39">
        <f>VLOOKUP(H854,Slevy!B:C,2,0)</f>
        <v>0.5</v>
      </c>
      <c r="G854" s="40">
        <f t="shared" si="5"/>
        <v>293.48865000000001</v>
      </c>
      <c r="H854" s="1" t="s">
        <v>557</v>
      </c>
      <c r="I854" s="1" t="s">
        <v>2389</v>
      </c>
      <c r="J854" s="11">
        <f>VLOOKUP(I854,'%Zdražení'!A:C,3,0)</f>
        <v>0.17</v>
      </c>
      <c r="K854" s="17"/>
      <c r="M854" s="7"/>
    </row>
    <row r="855" spans="2:13" ht="19.5" customHeight="1" x14ac:dyDescent="0.25">
      <c r="B855" s="5" t="s">
        <v>1125</v>
      </c>
      <c r="C855" s="6">
        <v>8595580507930</v>
      </c>
      <c r="D855" s="14" t="s">
        <v>1120</v>
      </c>
      <c r="E855" s="38">
        <v>601.29809999999986</v>
      </c>
      <c r="F855" s="39">
        <f>VLOOKUP(H855,Slevy!B:C,2,0)</f>
        <v>0.5</v>
      </c>
      <c r="G855" s="40">
        <f t="shared" si="5"/>
        <v>300.64904999999993</v>
      </c>
      <c r="H855" s="1" t="s">
        <v>557</v>
      </c>
      <c r="I855" s="1" t="s">
        <v>2389</v>
      </c>
      <c r="J855" s="11">
        <f>VLOOKUP(I855,'%Zdražení'!A:C,3,0)</f>
        <v>0.17</v>
      </c>
      <c r="K855" s="17"/>
      <c r="M855" s="7"/>
    </row>
    <row r="856" spans="2:13" ht="19.5" customHeight="1" x14ac:dyDescent="0.25">
      <c r="B856" s="5" t="s">
        <v>1126</v>
      </c>
      <c r="C856" s="6">
        <v>8595580507954</v>
      </c>
      <c r="D856" s="14" t="s">
        <v>1120</v>
      </c>
      <c r="E856" s="38">
        <v>615.60719999999992</v>
      </c>
      <c r="F856" s="39">
        <f>VLOOKUP(H856,Slevy!B:C,2,0)</f>
        <v>0.5</v>
      </c>
      <c r="G856" s="40">
        <f t="shared" si="5"/>
        <v>307.80359999999996</v>
      </c>
      <c r="H856" s="1" t="s">
        <v>557</v>
      </c>
      <c r="I856" s="1" t="s">
        <v>2389</v>
      </c>
      <c r="J856" s="11">
        <f>VLOOKUP(I856,'%Zdražení'!A:C,3,0)</f>
        <v>0.17</v>
      </c>
      <c r="K856" s="17"/>
      <c r="M856" s="7"/>
    </row>
    <row r="857" spans="2:13" ht="19.5" customHeight="1" x14ac:dyDescent="0.25">
      <c r="B857" s="5" t="s">
        <v>1127</v>
      </c>
      <c r="C857" s="6">
        <v>8595580507978</v>
      </c>
      <c r="D857" s="14" t="s">
        <v>1120</v>
      </c>
      <c r="E857" s="38">
        <v>629.9396999999999</v>
      </c>
      <c r="F857" s="39">
        <f>VLOOKUP(H857,Slevy!B:C,2,0)</f>
        <v>0.5</v>
      </c>
      <c r="G857" s="40">
        <f>ABS((E857*F857)-E857)</f>
        <v>314.96984999999995</v>
      </c>
      <c r="H857" s="1" t="s">
        <v>557</v>
      </c>
      <c r="I857" s="1" t="s">
        <v>2389</v>
      </c>
      <c r="J857" s="11">
        <f>VLOOKUP(I857,'%Zdražení'!A:C,3,0)</f>
        <v>0.17</v>
      </c>
      <c r="K857" s="17"/>
      <c r="M857" s="7"/>
    </row>
    <row r="858" spans="2:13" ht="19.5" customHeight="1" x14ac:dyDescent="0.25">
      <c r="B858" s="5" t="s">
        <v>1128</v>
      </c>
      <c r="C858" s="6">
        <v>8595580527013</v>
      </c>
      <c r="D858" s="14" t="s">
        <v>1129</v>
      </c>
      <c r="E858" s="38">
        <v>529.71749999999997</v>
      </c>
      <c r="F858" s="39">
        <f>VLOOKUP(H858,Slevy!B:C,2,0)</f>
        <v>0.5</v>
      </c>
      <c r="G858" s="40">
        <f>ABS((E858*F858)-E858)</f>
        <v>264.85874999999999</v>
      </c>
      <c r="H858" s="1" t="s">
        <v>557</v>
      </c>
      <c r="I858" s="1" t="s">
        <v>2389</v>
      </c>
      <c r="J858" s="11">
        <f>VLOOKUP(I858,'%Zdražení'!A:C,3,0)</f>
        <v>0.17</v>
      </c>
      <c r="K858" s="17"/>
      <c r="M858" s="7"/>
    </row>
    <row r="859" spans="2:13" ht="19.5" customHeight="1" x14ac:dyDescent="0.25">
      <c r="B859" s="5" t="s">
        <v>1130</v>
      </c>
      <c r="C859" s="6">
        <v>8595580507992</v>
      </c>
      <c r="D859" s="14" t="s">
        <v>1131</v>
      </c>
      <c r="E859" s="38">
        <v>544.02660000000003</v>
      </c>
      <c r="F859" s="39">
        <f>VLOOKUP(H859,Slevy!B:C,2,0)</f>
        <v>0.5</v>
      </c>
      <c r="G859" s="40">
        <f>ABS((E859*F859)-E859)</f>
        <v>272.01330000000002</v>
      </c>
      <c r="H859" s="1" t="s">
        <v>557</v>
      </c>
      <c r="I859" s="1" t="s">
        <v>2389</v>
      </c>
      <c r="J859" s="11">
        <f>VLOOKUP(I859,'%Zdražení'!A:C,3,0)</f>
        <v>0.17</v>
      </c>
      <c r="K859" s="17"/>
      <c r="M859" s="7"/>
    </row>
    <row r="860" spans="2:13" ht="19.5" customHeight="1" x14ac:dyDescent="0.25">
      <c r="B860" s="5" t="s">
        <v>1132</v>
      </c>
      <c r="C860" s="6">
        <v>8595580508012</v>
      </c>
      <c r="D860" s="14" t="s">
        <v>1131</v>
      </c>
      <c r="E860" s="38">
        <v>558.34739999999999</v>
      </c>
      <c r="F860" s="39">
        <f>VLOOKUP(H860,Slevy!B:C,2,0)</f>
        <v>0.5</v>
      </c>
      <c r="G860" s="40">
        <f>ABS((E860*F860)-E860)</f>
        <v>279.1737</v>
      </c>
      <c r="H860" s="1" t="s">
        <v>557</v>
      </c>
      <c r="I860" s="1" t="s">
        <v>2389</v>
      </c>
      <c r="J860" s="11">
        <f>VLOOKUP(I860,'%Zdražení'!A:C,3,0)</f>
        <v>0.17</v>
      </c>
      <c r="K860" s="17"/>
      <c r="M860" s="7"/>
    </row>
    <row r="861" spans="2:13" ht="19.5" customHeight="1" x14ac:dyDescent="0.25">
      <c r="B861" s="5" t="s">
        <v>1133</v>
      </c>
      <c r="C861" s="6">
        <v>8595580508036</v>
      </c>
      <c r="D861" s="14" t="s">
        <v>1131</v>
      </c>
      <c r="E861" s="38">
        <v>572.66819999999996</v>
      </c>
      <c r="F861" s="39">
        <f>VLOOKUP(H861,Slevy!B:C,2,0)</f>
        <v>0.5</v>
      </c>
      <c r="G861" s="40">
        <f>ABS((E861*F861)-E861)</f>
        <v>286.33409999999998</v>
      </c>
      <c r="H861" s="1" t="s">
        <v>557</v>
      </c>
      <c r="I861" s="1" t="s">
        <v>2389</v>
      </c>
      <c r="J861" s="11">
        <f>VLOOKUP(I861,'%Zdražení'!A:C,3,0)</f>
        <v>0.17</v>
      </c>
      <c r="K861" s="17"/>
      <c r="M861" s="7"/>
    </row>
    <row r="862" spans="2:13" ht="19.5" customHeight="1" x14ac:dyDescent="0.25">
      <c r="B862" s="5" t="s">
        <v>1134</v>
      </c>
      <c r="C862" s="6">
        <v>8595580508050</v>
      </c>
      <c r="D862" s="14" t="s">
        <v>1131</v>
      </c>
      <c r="E862" s="38">
        <v>586.97730000000001</v>
      </c>
      <c r="F862" s="39">
        <f>VLOOKUP(H862,Slevy!B:C,2,0)</f>
        <v>0.5</v>
      </c>
      <c r="G862" s="40">
        <f>ABS((E862*F862)-E862)</f>
        <v>293.48865000000001</v>
      </c>
      <c r="H862" s="1" t="s">
        <v>557</v>
      </c>
      <c r="I862" s="1" t="s">
        <v>2389</v>
      </c>
      <c r="J862" s="11">
        <f>VLOOKUP(I862,'%Zdražení'!A:C,3,0)</f>
        <v>0.17</v>
      </c>
      <c r="K862" s="17"/>
      <c r="M862" s="7"/>
    </row>
    <row r="863" spans="2:13" ht="19.5" customHeight="1" x14ac:dyDescent="0.25">
      <c r="B863" s="5" t="s">
        <v>1135</v>
      </c>
      <c r="C863" s="6">
        <v>8595580508074</v>
      </c>
      <c r="D863" s="14" t="s">
        <v>1131</v>
      </c>
      <c r="E863" s="38">
        <v>601.29809999999986</v>
      </c>
      <c r="F863" s="39">
        <f>VLOOKUP(H863,Slevy!B:C,2,0)</f>
        <v>0.5</v>
      </c>
      <c r="G863" s="40">
        <f>ABS((E863*F863)-E863)</f>
        <v>300.64904999999993</v>
      </c>
      <c r="H863" s="1" t="s">
        <v>557</v>
      </c>
      <c r="I863" s="1" t="s">
        <v>2389</v>
      </c>
      <c r="J863" s="11">
        <f>VLOOKUP(I863,'%Zdražení'!A:C,3,0)</f>
        <v>0.17</v>
      </c>
      <c r="K863" s="17"/>
      <c r="M863" s="7"/>
    </row>
    <row r="864" spans="2:13" ht="19.5" customHeight="1" x14ac:dyDescent="0.25">
      <c r="B864" s="5" t="s">
        <v>1136</v>
      </c>
      <c r="C864" s="6">
        <v>8595580508098</v>
      </c>
      <c r="D864" s="14" t="s">
        <v>1131</v>
      </c>
      <c r="E864" s="38">
        <v>615.60719999999992</v>
      </c>
      <c r="F864" s="39">
        <f>VLOOKUP(H864,Slevy!B:C,2,0)</f>
        <v>0.5</v>
      </c>
      <c r="G864" s="40">
        <f>ABS((E864*F864)-E864)</f>
        <v>307.80359999999996</v>
      </c>
      <c r="H864" s="1" t="s">
        <v>557</v>
      </c>
      <c r="I864" s="1" t="s">
        <v>2389</v>
      </c>
      <c r="J864" s="11">
        <f>VLOOKUP(I864,'%Zdražení'!A:C,3,0)</f>
        <v>0.17</v>
      </c>
      <c r="K864" s="17"/>
      <c r="M864" s="7"/>
    </row>
    <row r="865" spans="2:13" ht="19.5" customHeight="1" x14ac:dyDescent="0.25">
      <c r="B865" s="5" t="s">
        <v>1137</v>
      </c>
      <c r="C865" s="6">
        <v>8595580508111</v>
      </c>
      <c r="D865" s="14" t="s">
        <v>1131</v>
      </c>
      <c r="E865" s="38">
        <v>629.9396999999999</v>
      </c>
      <c r="F865" s="39">
        <f>VLOOKUP(H865,Slevy!B:C,2,0)</f>
        <v>0.5</v>
      </c>
      <c r="G865" s="40">
        <f>ABS((E865*F865)-E865)</f>
        <v>314.96984999999995</v>
      </c>
      <c r="H865" s="1" t="s">
        <v>557</v>
      </c>
      <c r="I865" s="1" t="s">
        <v>2389</v>
      </c>
      <c r="J865" s="11">
        <f>VLOOKUP(I865,'%Zdražení'!A:C,3,0)</f>
        <v>0.17</v>
      </c>
      <c r="K865" s="17"/>
      <c r="M865" s="7"/>
    </row>
    <row r="866" spans="2:13" ht="19.5" customHeight="1" x14ac:dyDescent="0.25">
      <c r="B866" s="5" t="s">
        <v>1138</v>
      </c>
      <c r="C866" s="6">
        <v>8595580527044</v>
      </c>
      <c r="D866" s="14" t="s">
        <v>1139</v>
      </c>
      <c r="E866" s="38">
        <v>529.71749999999997</v>
      </c>
      <c r="F866" s="39">
        <f>VLOOKUP(H866,Slevy!B:C,2,0)</f>
        <v>0.5</v>
      </c>
      <c r="G866" s="40">
        <f>ABS((E866*F866)-E866)</f>
        <v>264.85874999999999</v>
      </c>
      <c r="H866" s="1" t="s">
        <v>557</v>
      </c>
      <c r="I866" s="1" t="s">
        <v>2389</v>
      </c>
      <c r="J866" s="11">
        <f>VLOOKUP(I866,'%Zdražení'!A:C,3,0)</f>
        <v>0.17</v>
      </c>
      <c r="K866" s="17"/>
      <c r="M866" s="7"/>
    </row>
    <row r="867" spans="2:13" ht="19.5" customHeight="1" x14ac:dyDescent="0.25">
      <c r="B867" s="5" t="s">
        <v>1140</v>
      </c>
      <c r="C867" s="6">
        <v>8595580508456</v>
      </c>
      <c r="D867" s="14" t="s">
        <v>1141</v>
      </c>
      <c r="E867" s="38">
        <v>544.02660000000003</v>
      </c>
      <c r="F867" s="39">
        <f>VLOOKUP(H867,Slevy!B:C,2,0)</f>
        <v>0.5</v>
      </c>
      <c r="G867" s="40">
        <f>ABS((E867*F867)-E867)</f>
        <v>272.01330000000002</v>
      </c>
      <c r="H867" s="1" t="s">
        <v>557</v>
      </c>
      <c r="I867" s="1" t="s">
        <v>2389</v>
      </c>
      <c r="J867" s="11">
        <f>VLOOKUP(I867,'%Zdražení'!A:C,3,0)</f>
        <v>0.17</v>
      </c>
      <c r="K867" s="17"/>
      <c r="M867" s="7"/>
    </row>
    <row r="868" spans="2:13" ht="19.5" customHeight="1" x14ac:dyDescent="0.25">
      <c r="B868" s="5" t="s">
        <v>1142</v>
      </c>
      <c r="C868" s="6">
        <v>8595580508470</v>
      </c>
      <c r="D868" s="14" t="s">
        <v>1141</v>
      </c>
      <c r="E868" s="38">
        <v>558.34739999999999</v>
      </c>
      <c r="F868" s="39">
        <f>VLOOKUP(H868,Slevy!B:C,2,0)</f>
        <v>0.5</v>
      </c>
      <c r="G868" s="40">
        <f>ABS((E868*F868)-E868)</f>
        <v>279.1737</v>
      </c>
      <c r="H868" s="1" t="s">
        <v>557</v>
      </c>
      <c r="I868" s="1" t="s">
        <v>2389</v>
      </c>
      <c r="J868" s="11">
        <f>VLOOKUP(I868,'%Zdražení'!A:C,3,0)</f>
        <v>0.17</v>
      </c>
      <c r="K868" s="17"/>
      <c r="M868" s="7"/>
    </row>
    <row r="869" spans="2:13" ht="19.5" customHeight="1" x14ac:dyDescent="0.25">
      <c r="B869" s="5" t="s">
        <v>1143</v>
      </c>
      <c r="C869" s="6">
        <v>8595580508500</v>
      </c>
      <c r="D869" s="14" t="s">
        <v>1141</v>
      </c>
      <c r="E869" s="38">
        <v>572.66819999999996</v>
      </c>
      <c r="F869" s="39">
        <f>VLOOKUP(H869,Slevy!B:C,2,0)</f>
        <v>0.5</v>
      </c>
      <c r="G869" s="40">
        <f>ABS((E869*F869)-E869)</f>
        <v>286.33409999999998</v>
      </c>
      <c r="H869" s="1" t="s">
        <v>557</v>
      </c>
      <c r="I869" s="1" t="s">
        <v>2389</v>
      </c>
      <c r="J869" s="11">
        <f>VLOOKUP(I869,'%Zdražení'!A:C,3,0)</f>
        <v>0.17</v>
      </c>
      <c r="K869" s="17"/>
      <c r="M869" s="7"/>
    </row>
    <row r="870" spans="2:13" ht="19.5" customHeight="1" x14ac:dyDescent="0.25">
      <c r="B870" s="5" t="s">
        <v>1144</v>
      </c>
      <c r="C870" s="6">
        <v>8595580508562</v>
      </c>
      <c r="D870" s="14" t="s">
        <v>1141</v>
      </c>
      <c r="E870" s="38">
        <v>586.97730000000001</v>
      </c>
      <c r="F870" s="39">
        <f>VLOOKUP(H870,Slevy!B:C,2,0)</f>
        <v>0.5</v>
      </c>
      <c r="G870" s="40">
        <f>ABS((E870*F870)-E870)</f>
        <v>293.48865000000001</v>
      </c>
      <c r="H870" s="1" t="s">
        <v>557</v>
      </c>
      <c r="I870" s="1" t="s">
        <v>2389</v>
      </c>
      <c r="J870" s="11">
        <f>VLOOKUP(I870,'%Zdražení'!A:C,3,0)</f>
        <v>0.17</v>
      </c>
      <c r="K870" s="17"/>
      <c r="M870" s="7"/>
    </row>
    <row r="871" spans="2:13" ht="19.5" customHeight="1" x14ac:dyDescent="0.25">
      <c r="B871" s="5" t="s">
        <v>1145</v>
      </c>
      <c r="C871" s="6">
        <v>8595580508586</v>
      </c>
      <c r="D871" s="14" t="s">
        <v>1141</v>
      </c>
      <c r="E871" s="38">
        <v>601.29809999999986</v>
      </c>
      <c r="F871" s="39">
        <f>VLOOKUP(H871,Slevy!B:C,2,0)</f>
        <v>0.5</v>
      </c>
      <c r="G871" s="40">
        <f>ABS((E871*F871)-E871)</f>
        <v>300.64904999999993</v>
      </c>
      <c r="H871" s="1" t="s">
        <v>557</v>
      </c>
      <c r="I871" s="1" t="s">
        <v>2389</v>
      </c>
      <c r="J871" s="11">
        <f>VLOOKUP(I871,'%Zdražení'!A:C,3,0)</f>
        <v>0.17</v>
      </c>
      <c r="K871" s="17"/>
      <c r="M871" s="7"/>
    </row>
    <row r="872" spans="2:13" ht="19.5" customHeight="1" x14ac:dyDescent="0.25">
      <c r="B872" s="5" t="s">
        <v>1146</v>
      </c>
      <c r="C872" s="6">
        <v>8595580508609</v>
      </c>
      <c r="D872" s="14" t="s">
        <v>1141</v>
      </c>
      <c r="E872" s="38">
        <v>615.60719999999992</v>
      </c>
      <c r="F872" s="39">
        <f>VLOOKUP(H872,Slevy!B:C,2,0)</f>
        <v>0.5</v>
      </c>
      <c r="G872" s="40">
        <f>ABS((E872*F872)-E872)</f>
        <v>307.80359999999996</v>
      </c>
      <c r="H872" s="1" t="s">
        <v>557</v>
      </c>
      <c r="I872" s="1" t="s">
        <v>2389</v>
      </c>
      <c r="J872" s="11">
        <f>VLOOKUP(I872,'%Zdražení'!A:C,3,0)</f>
        <v>0.17</v>
      </c>
      <c r="K872" s="17"/>
      <c r="M872" s="7"/>
    </row>
    <row r="873" spans="2:13" ht="19.5" customHeight="1" x14ac:dyDescent="0.25">
      <c r="B873" s="5" t="s">
        <v>1147</v>
      </c>
      <c r="C873" s="6">
        <v>8595580508678</v>
      </c>
      <c r="D873" s="14" t="s">
        <v>1141</v>
      </c>
      <c r="E873" s="38">
        <v>629.9396999999999</v>
      </c>
      <c r="F873" s="39">
        <f>VLOOKUP(H873,Slevy!B:C,2,0)</f>
        <v>0.5</v>
      </c>
      <c r="G873" s="40">
        <f>ABS((E873*F873)-E873)</f>
        <v>314.96984999999995</v>
      </c>
      <c r="H873" s="1" t="s">
        <v>557</v>
      </c>
      <c r="I873" s="1" t="s">
        <v>2389</v>
      </c>
      <c r="J873" s="11">
        <f>VLOOKUP(I873,'%Zdražení'!A:C,3,0)</f>
        <v>0.17</v>
      </c>
      <c r="K873" s="17"/>
      <c r="M873" s="7"/>
    </row>
    <row r="874" spans="2:13" ht="19.5" customHeight="1" x14ac:dyDescent="0.25">
      <c r="B874" s="5" t="s">
        <v>1148</v>
      </c>
      <c r="C874" s="6">
        <v>8595580520809</v>
      </c>
      <c r="D874" s="14" t="s">
        <v>1149</v>
      </c>
      <c r="E874" s="38">
        <v>715.82939999999996</v>
      </c>
      <c r="F874" s="39">
        <f>VLOOKUP(H874,Slevy!B:C,2,0)</f>
        <v>0.5</v>
      </c>
      <c r="G874" s="40">
        <f>ABS((E874*F874)-E874)</f>
        <v>357.91469999999998</v>
      </c>
      <c r="H874" s="1" t="s">
        <v>557</v>
      </c>
      <c r="I874" s="1" t="s">
        <v>2389</v>
      </c>
      <c r="J874" s="11">
        <f>VLOOKUP(I874,'%Zdražení'!A:C,3,0)</f>
        <v>0.17</v>
      </c>
      <c r="K874" s="17"/>
      <c r="M874" s="7"/>
    </row>
    <row r="875" spans="2:13" ht="19.5" customHeight="1" x14ac:dyDescent="0.25">
      <c r="B875" s="5" t="s">
        <v>1150</v>
      </c>
      <c r="C875" s="6">
        <v>8595580520816</v>
      </c>
      <c r="D875" s="14" t="s">
        <v>1149</v>
      </c>
      <c r="E875" s="38">
        <v>715.82939999999996</v>
      </c>
      <c r="F875" s="39">
        <f>VLOOKUP(H875,Slevy!B:C,2,0)</f>
        <v>0.5</v>
      </c>
      <c r="G875" s="40">
        <f>ABS((E875*F875)-E875)</f>
        <v>357.91469999999998</v>
      </c>
      <c r="H875" s="1" t="s">
        <v>557</v>
      </c>
      <c r="I875" s="1" t="s">
        <v>2389</v>
      </c>
      <c r="J875" s="11">
        <f>VLOOKUP(I875,'%Zdražení'!A:C,3,0)</f>
        <v>0.17</v>
      </c>
      <c r="K875" s="17"/>
      <c r="L875" s="8" t="s">
        <v>161</v>
      </c>
      <c r="M875" s="7"/>
    </row>
    <row r="876" spans="2:13" ht="19.5" customHeight="1" x14ac:dyDescent="0.25">
      <c r="B876" s="5" t="s">
        <v>1151</v>
      </c>
      <c r="C876" s="6">
        <v>8595580520847</v>
      </c>
      <c r="D876" s="14" t="s">
        <v>1149</v>
      </c>
      <c r="E876" s="38">
        <v>715.82939999999996</v>
      </c>
      <c r="F876" s="39">
        <f>VLOOKUP(H876,Slevy!B:C,2,0)</f>
        <v>0.5</v>
      </c>
      <c r="G876" s="40">
        <f>ABS((E876*F876)-E876)</f>
        <v>357.91469999999998</v>
      </c>
      <c r="H876" s="1" t="s">
        <v>557</v>
      </c>
      <c r="I876" s="1" t="s">
        <v>2389</v>
      </c>
      <c r="J876" s="11">
        <f>VLOOKUP(I876,'%Zdražení'!A:C,3,0)</f>
        <v>0.17</v>
      </c>
      <c r="K876" s="17"/>
      <c r="L876" s="8" t="s">
        <v>161</v>
      </c>
      <c r="M876" s="7"/>
    </row>
    <row r="877" spans="2:13" ht="19.5" customHeight="1" x14ac:dyDescent="0.25">
      <c r="B877" s="5" t="s">
        <v>1153</v>
      </c>
      <c r="C877" s="6">
        <v>8595580548797</v>
      </c>
      <c r="D877" s="14" t="s">
        <v>1152</v>
      </c>
      <c r="E877" s="38">
        <v>286.33409999999998</v>
      </c>
      <c r="F877" s="39">
        <f>VLOOKUP(H877,Slevy!B:C,2,0)</f>
        <v>0.5</v>
      </c>
      <c r="G877" s="40">
        <f>ABS((E877*F877)-E877)</f>
        <v>143.16704999999999</v>
      </c>
      <c r="H877" s="1" t="s">
        <v>557</v>
      </c>
      <c r="I877" s="1" t="s">
        <v>2389</v>
      </c>
      <c r="J877" s="11">
        <f>VLOOKUP(I877,'%Zdražení'!A:C,3,0)</f>
        <v>0.17</v>
      </c>
      <c r="K877" s="17"/>
      <c r="L877" s="8" t="s">
        <v>161</v>
      </c>
      <c r="M877" s="7"/>
    </row>
    <row r="878" spans="2:13" ht="19.5" customHeight="1" x14ac:dyDescent="0.25">
      <c r="B878" s="5" t="s">
        <v>1154</v>
      </c>
      <c r="C878" s="6">
        <v>8595580548803</v>
      </c>
      <c r="D878" s="14" t="s">
        <v>1152</v>
      </c>
      <c r="E878" s="38">
        <v>300.64319999999998</v>
      </c>
      <c r="F878" s="39">
        <f>VLOOKUP(H878,Slevy!B:C,2,0)</f>
        <v>0.5</v>
      </c>
      <c r="G878" s="40">
        <f>ABS((E878*F878)-E878)</f>
        <v>150.32159999999999</v>
      </c>
      <c r="H878" s="1" t="s">
        <v>557</v>
      </c>
      <c r="I878" s="1" t="s">
        <v>2389</v>
      </c>
      <c r="J878" s="11">
        <f>VLOOKUP(I878,'%Zdražení'!A:C,3,0)</f>
        <v>0.17</v>
      </c>
      <c r="K878" s="17"/>
      <c r="L878" s="8" t="s">
        <v>161</v>
      </c>
      <c r="M878" s="7"/>
    </row>
    <row r="879" spans="2:13" ht="19.5" customHeight="1" x14ac:dyDescent="0.25">
      <c r="B879" s="5" t="s">
        <v>1155</v>
      </c>
      <c r="C879" s="6">
        <v>8595580548810</v>
      </c>
      <c r="D879" s="14" t="s">
        <v>1152</v>
      </c>
      <c r="E879" s="38">
        <v>314.96399999999994</v>
      </c>
      <c r="F879" s="39">
        <f>VLOOKUP(H879,Slevy!B:C,2,0)</f>
        <v>0.5</v>
      </c>
      <c r="G879" s="40">
        <f>ABS((E879*F879)-E879)</f>
        <v>157.48199999999997</v>
      </c>
      <c r="H879" s="1" t="s">
        <v>557</v>
      </c>
      <c r="I879" s="1" t="s">
        <v>2389</v>
      </c>
      <c r="J879" s="11">
        <f>VLOOKUP(I879,'%Zdražení'!A:C,3,0)</f>
        <v>0.17</v>
      </c>
      <c r="K879" s="17"/>
      <c r="L879" s="8" t="s">
        <v>161</v>
      </c>
      <c r="M879" s="7"/>
    </row>
    <row r="880" spans="2:13" ht="19.5" customHeight="1" x14ac:dyDescent="0.25">
      <c r="B880" s="5" t="s">
        <v>1156</v>
      </c>
      <c r="C880" s="6">
        <v>8595580548827</v>
      </c>
      <c r="D880" s="14" t="s">
        <v>1152</v>
      </c>
      <c r="E880" s="38">
        <v>329.28479999999996</v>
      </c>
      <c r="F880" s="39">
        <f>VLOOKUP(H880,Slevy!B:C,2,0)</f>
        <v>0.5</v>
      </c>
      <c r="G880" s="40">
        <f>ABS((E880*F880)-E880)</f>
        <v>164.64239999999998</v>
      </c>
      <c r="H880" s="1" t="s">
        <v>557</v>
      </c>
      <c r="I880" s="1" t="s">
        <v>2389</v>
      </c>
      <c r="J880" s="11">
        <f>VLOOKUP(I880,'%Zdražení'!A:C,3,0)</f>
        <v>0.17</v>
      </c>
      <c r="K880" s="17"/>
      <c r="L880" s="8" t="s">
        <v>161</v>
      </c>
      <c r="M880" s="7"/>
    </row>
    <row r="881" spans="2:13" ht="19.5" customHeight="1" x14ac:dyDescent="0.25">
      <c r="B881" s="5" t="s">
        <v>1157</v>
      </c>
      <c r="C881" s="6">
        <v>8595580559601</v>
      </c>
      <c r="D881" s="14" t="s">
        <v>949</v>
      </c>
      <c r="E881" s="38">
        <v>272.02499999999998</v>
      </c>
      <c r="F881" s="39">
        <f>VLOOKUP(H881,Slevy!B:C,2,0)</f>
        <v>0.5</v>
      </c>
      <c r="G881" s="40">
        <f>ABS((E881*F881)-E881)</f>
        <v>136.01249999999999</v>
      </c>
      <c r="H881" s="1" t="s">
        <v>557</v>
      </c>
      <c r="I881" s="1" t="s">
        <v>2389</v>
      </c>
      <c r="J881" s="11">
        <f>VLOOKUP(I881,'%Zdražení'!A:C,3,0)</f>
        <v>0.17</v>
      </c>
      <c r="K881" s="17"/>
      <c r="L881" s="8" t="s">
        <v>161</v>
      </c>
      <c r="M881" s="7"/>
    </row>
    <row r="882" spans="2:13" ht="19.5" customHeight="1" x14ac:dyDescent="0.25">
      <c r="B882" s="5" t="s">
        <v>1158</v>
      </c>
      <c r="C882" s="6">
        <v>8595580559618</v>
      </c>
      <c r="D882" s="14" t="s">
        <v>949</v>
      </c>
      <c r="E882" s="38">
        <v>286.33409999999998</v>
      </c>
      <c r="F882" s="39">
        <f>VLOOKUP(H882,Slevy!B:C,2,0)</f>
        <v>0.5</v>
      </c>
      <c r="G882" s="40">
        <f>ABS((E882*F882)-E882)</f>
        <v>143.16704999999999</v>
      </c>
      <c r="H882" s="1" t="s">
        <v>557</v>
      </c>
      <c r="I882" s="1" t="s">
        <v>2389</v>
      </c>
      <c r="J882" s="11">
        <f>VLOOKUP(I882,'%Zdražení'!A:C,3,0)</f>
        <v>0.17</v>
      </c>
      <c r="K882" s="17"/>
      <c r="L882" s="8" t="s">
        <v>161</v>
      </c>
      <c r="M882" s="7"/>
    </row>
    <row r="883" spans="2:13" ht="19.5" customHeight="1" x14ac:dyDescent="0.25">
      <c r="B883" s="5" t="s">
        <v>1159</v>
      </c>
      <c r="C883" s="6">
        <v>8595580555948</v>
      </c>
      <c r="D883" s="14" t="s">
        <v>949</v>
      </c>
      <c r="E883" s="38">
        <v>300.64319999999998</v>
      </c>
      <c r="F883" s="39">
        <f>VLOOKUP(H883,Slevy!B:C,2,0)</f>
        <v>0.5</v>
      </c>
      <c r="G883" s="40">
        <f>ABS((E883*F883)-E883)</f>
        <v>150.32159999999999</v>
      </c>
      <c r="H883" s="1" t="s">
        <v>557</v>
      </c>
      <c r="I883" s="1" t="s">
        <v>2389</v>
      </c>
      <c r="J883" s="11">
        <f>VLOOKUP(I883,'%Zdražení'!A:C,3,0)</f>
        <v>0.17</v>
      </c>
      <c r="K883" s="17"/>
      <c r="L883" s="8" t="s">
        <v>161</v>
      </c>
      <c r="M883" s="7"/>
    </row>
    <row r="884" spans="2:13" ht="19.5" customHeight="1" x14ac:dyDescent="0.25">
      <c r="B884" s="5" t="s">
        <v>1160</v>
      </c>
      <c r="C884" s="6">
        <v>8595580555979</v>
      </c>
      <c r="D884" s="14" t="s">
        <v>949</v>
      </c>
      <c r="E884" s="38">
        <v>314.96399999999994</v>
      </c>
      <c r="F884" s="39">
        <f>VLOOKUP(H884,Slevy!B:C,2,0)</f>
        <v>0.5</v>
      </c>
      <c r="G884" s="40">
        <f>ABS((E884*F884)-E884)</f>
        <v>157.48199999999997</v>
      </c>
      <c r="H884" s="1" t="s">
        <v>557</v>
      </c>
      <c r="I884" s="1" t="s">
        <v>2389</v>
      </c>
      <c r="J884" s="11">
        <f>VLOOKUP(I884,'%Zdražení'!A:C,3,0)</f>
        <v>0.17</v>
      </c>
      <c r="K884" s="17"/>
      <c r="L884" s="8" t="s">
        <v>161</v>
      </c>
      <c r="M884" s="7"/>
    </row>
    <row r="885" spans="2:13" ht="19.5" customHeight="1" x14ac:dyDescent="0.25">
      <c r="B885" s="5" t="s">
        <v>1161</v>
      </c>
      <c r="C885" s="6">
        <v>8595580555993</v>
      </c>
      <c r="D885" s="14" t="s">
        <v>949</v>
      </c>
      <c r="E885" s="38">
        <v>329.28479999999996</v>
      </c>
      <c r="F885" s="39">
        <f>VLOOKUP(H885,Slevy!B:C,2,0)</f>
        <v>0.5</v>
      </c>
      <c r="G885" s="40">
        <f>ABS((E885*F885)-E885)</f>
        <v>164.64239999999998</v>
      </c>
      <c r="H885" s="1" t="s">
        <v>557</v>
      </c>
      <c r="I885" s="1" t="s">
        <v>2389</v>
      </c>
      <c r="J885" s="11">
        <f>VLOOKUP(I885,'%Zdražení'!A:C,3,0)</f>
        <v>0.17</v>
      </c>
      <c r="K885" s="17"/>
      <c r="L885" s="8" t="s">
        <v>161</v>
      </c>
      <c r="M885" s="7"/>
    </row>
    <row r="886" spans="2:13" ht="19.5" customHeight="1" x14ac:dyDescent="0.25">
      <c r="B886" s="5" t="s">
        <v>1162</v>
      </c>
      <c r="C886" s="6">
        <v>8595580555931</v>
      </c>
      <c r="D886" s="14" t="s">
        <v>949</v>
      </c>
      <c r="E886" s="38">
        <v>343.60559999999998</v>
      </c>
      <c r="F886" s="39">
        <f>VLOOKUP(H886,Slevy!B:C,2,0)</f>
        <v>0.5</v>
      </c>
      <c r="G886" s="40">
        <f>ABS((E886*F886)-E886)</f>
        <v>171.80279999999999</v>
      </c>
      <c r="H886" s="1" t="s">
        <v>557</v>
      </c>
      <c r="I886" s="1" t="s">
        <v>2389</v>
      </c>
      <c r="J886" s="11">
        <f>VLOOKUP(I886,'%Zdražení'!A:C,3,0)</f>
        <v>0.17</v>
      </c>
      <c r="K886" s="17"/>
      <c r="L886" s="8" t="s">
        <v>161</v>
      </c>
      <c r="M886" s="7"/>
    </row>
    <row r="887" spans="2:13" ht="19.5" customHeight="1" x14ac:dyDescent="0.25">
      <c r="B887" s="4"/>
      <c r="C887" s="4"/>
      <c r="D887" s="44" t="s">
        <v>1163</v>
      </c>
      <c r="E887" s="37"/>
      <c r="F887" s="37"/>
      <c r="G887" s="37"/>
      <c r="H887" s="4"/>
      <c r="I887" s="4"/>
      <c r="J887" s="4"/>
      <c r="K887" s="4"/>
    </row>
    <row r="888" spans="2:13" ht="19.5" customHeight="1" x14ac:dyDescent="0.25">
      <c r="B888" s="5" t="s">
        <v>1164</v>
      </c>
      <c r="C888" s="6">
        <v>8595580502799</v>
      </c>
      <c r="D888" s="14" t="s">
        <v>1165</v>
      </c>
      <c r="E888" s="38">
        <v>129.70160000000001</v>
      </c>
      <c r="F888" s="39">
        <f>VLOOKUP(H888,Slevy!B:C,2,0)</f>
        <v>0.5</v>
      </c>
      <c r="G888" s="40">
        <f>ABS((E888*F888)-E888)</f>
        <v>64.850800000000007</v>
      </c>
      <c r="H888" s="1" t="s">
        <v>557</v>
      </c>
      <c r="I888" s="1" t="s">
        <v>2387</v>
      </c>
      <c r="J888" s="11">
        <f>VLOOKUP(I888,'%Zdražení'!A:C,3,0)</f>
        <v>0.06</v>
      </c>
      <c r="K888" s="17"/>
      <c r="M888" s="7"/>
    </row>
    <row r="889" spans="2:13" ht="19.5" customHeight="1" x14ac:dyDescent="0.25">
      <c r="B889" s="5" t="s">
        <v>1166</v>
      </c>
      <c r="C889" s="6">
        <v>8595580502850</v>
      </c>
      <c r="D889" s="14" t="s">
        <v>1165</v>
      </c>
      <c r="E889" s="38">
        <v>149.16320000000002</v>
      </c>
      <c r="F889" s="39">
        <f>VLOOKUP(H889,Slevy!B:C,2,0)</f>
        <v>0.5</v>
      </c>
      <c r="G889" s="40">
        <f>ABS((E889*F889)-E889)</f>
        <v>74.581600000000009</v>
      </c>
      <c r="H889" s="1" t="s">
        <v>557</v>
      </c>
      <c r="I889" s="1" t="s">
        <v>2387</v>
      </c>
      <c r="J889" s="11">
        <f>VLOOKUP(I889,'%Zdražení'!A:C,3,0)</f>
        <v>0.06</v>
      </c>
      <c r="K889" s="17"/>
      <c r="M889" s="7"/>
    </row>
    <row r="890" spans="2:13" ht="19.5" customHeight="1" x14ac:dyDescent="0.25">
      <c r="B890" s="5" t="s">
        <v>1167</v>
      </c>
      <c r="C890" s="6">
        <v>8595580502805</v>
      </c>
      <c r="D890" s="14" t="s">
        <v>1168</v>
      </c>
      <c r="E890" s="38">
        <v>129.70160000000001</v>
      </c>
      <c r="F890" s="39">
        <f>VLOOKUP(H890,Slevy!B:C,2,0)</f>
        <v>0.5</v>
      </c>
      <c r="G890" s="40">
        <f>ABS((E890*F890)-E890)</f>
        <v>64.850800000000007</v>
      </c>
      <c r="H890" s="1" t="s">
        <v>557</v>
      </c>
      <c r="I890" s="1" t="s">
        <v>2387</v>
      </c>
      <c r="J890" s="11">
        <f>VLOOKUP(I890,'%Zdražení'!A:C,3,0)</f>
        <v>0.06</v>
      </c>
      <c r="K890" s="17"/>
      <c r="M890" s="7"/>
    </row>
    <row r="891" spans="2:13" ht="19.5" customHeight="1" x14ac:dyDescent="0.25">
      <c r="B891" s="5" t="s">
        <v>1169</v>
      </c>
      <c r="C891" s="6">
        <v>8595580502867</v>
      </c>
      <c r="D891" s="14" t="s">
        <v>1168</v>
      </c>
      <c r="E891" s="38">
        <v>149.16320000000002</v>
      </c>
      <c r="F891" s="39">
        <f>VLOOKUP(H891,Slevy!B:C,2,0)</f>
        <v>0.5</v>
      </c>
      <c r="G891" s="40">
        <f>ABS((E891*F891)-E891)</f>
        <v>74.581600000000009</v>
      </c>
      <c r="H891" s="1" t="s">
        <v>557</v>
      </c>
      <c r="I891" s="1" t="s">
        <v>2387</v>
      </c>
      <c r="J891" s="11">
        <f>VLOOKUP(I891,'%Zdražení'!A:C,3,0)</f>
        <v>0.06</v>
      </c>
      <c r="K891" s="17"/>
      <c r="M891" s="7"/>
    </row>
    <row r="892" spans="2:13" ht="19.5" customHeight="1" x14ac:dyDescent="0.25">
      <c r="B892" s="5" t="s">
        <v>1170</v>
      </c>
      <c r="C892" s="6">
        <v>8595580502812</v>
      </c>
      <c r="D892" s="14" t="s">
        <v>1165</v>
      </c>
      <c r="E892" s="38">
        <v>129.70160000000001</v>
      </c>
      <c r="F892" s="39">
        <f>VLOOKUP(H892,Slevy!B:C,2,0)</f>
        <v>0.5</v>
      </c>
      <c r="G892" s="40">
        <f>ABS((E892*F892)-E892)</f>
        <v>64.850800000000007</v>
      </c>
      <c r="H892" s="1" t="s">
        <v>557</v>
      </c>
      <c r="I892" s="1" t="s">
        <v>2387</v>
      </c>
      <c r="J892" s="11">
        <f>VLOOKUP(I892,'%Zdražení'!A:C,3,0)</f>
        <v>0.06</v>
      </c>
      <c r="K892" s="17"/>
      <c r="M892" s="7"/>
    </row>
    <row r="893" spans="2:13" ht="19.5" customHeight="1" x14ac:dyDescent="0.25">
      <c r="B893" s="5" t="s">
        <v>1171</v>
      </c>
      <c r="C893" s="6">
        <v>8595580502874</v>
      </c>
      <c r="D893" s="14" t="s">
        <v>1165</v>
      </c>
      <c r="E893" s="38">
        <v>149.16320000000002</v>
      </c>
      <c r="F893" s="39">
        <f>VLOOKUP(H893,Slevy!B:C,2,0)</f>
        <v>0.5</v>
      </c>
      <c r="G893" s="40">
        <f>ABS((E893*F893)-E893)</f>
        <v>74.581600000000009</v>
      </c>
      <c r="H893" s="1" t="s">
        <v>557</v>
      </c>
      <c r="I893" s="1" t="s">
        <v>2387</v>
      </c>
      <c r="J893" s="11">
        <f>VLOOKUP(I893,'%Zdražení'!A:C,3,0)</f>
        <v>0.06</v>
      </c>
      <c r="K893" s="17"/>
      <c r="M893" s="7"/>
    </row>
    <row r="894" spans="2:13" ht="19.5" customHeight="1" x14ac:dyDescent="0.25">
      <c r="B894" s="5" t="s">
        <v>1172</v>
      </c>
      <c r="C894" s="6">
        <v>8595580502829</v>
      </c>
      <c r="D894" s="14" t="s">
        <v>1168</v>
      </c>
      <c r="E894" s="38">
        <v>129.70160000000001</v>
      </c>
      <c r="F894" s="39">
        <f>VLOOKUP(H894,Slevy!B:C,2,0)</f>
        <v>0.5</v>
      </c>
      <c r="G894" s="40">
        <f>ABS((E894*F894)-E894)</f>
        <v>64.850800000000007</v>
      </c>
      <c r="H894" s="1" t="s">
        <v>557</v>
      </c>
      <c r="I894" s="1" t="s">
        <v>2387</v>
      </c>
      <c r="J894" s="11">
        <f>VLOOKUP(I894,'%Zdražení'!A:C,3,0)</f>
        <v>0.06</v>
      </c>
      <c r="K894" s="17"/>
      <c r="M894" s="7"/>
    </row>
    <row r="895" spans="2:13" ht="19.5" customHeight="1" x14ac:dyDescent="0.25">
      <c r="B895" s="5" t="s">
        <v>1173</v>
      </c>
      <c r="C895" s="6">
        <v>8595580502881</v>
      </c>
      <c r="D895" s="14" t="s">
        <v>1168</v>
      </c>
      <c r="E895" s="38">
        <v>149.16320000000002</v>
      </c>
      <c r="F895" s="39">
        <f>VLOOKUP(H895,Slevy!B:C,2,0)</f>
        <v>0.5</v>
      </c>
      <c r="G895" s="40">
        <f>ABS((E895*F895)-E895)</f>
        <v>74.581600000000009</v>
      </c>
      <c r="H895" s="1" t="s">
        <v>557</v>
      </c>
      <c r="I895" s="1" t="s">
        <v>2387</v>
      </c>
      <c r="J895" s="11">
        <f>VLOOKUP(I895,'%Zdražení'!A:C,3,0)</f>
        <v>0.06</v>
      </c>
      <c r="K895" s="17"/>
      <c r="M895" s="7"/>
    </row>
    <row r="896" spans="2:13" ht="19.5" customHeight="1" x14ac:dyDescent="0.25">
      <c r="B896" s="5" t="s">
        <v>1174</v>
      </c>
      <c r="C896" s="6">
        <v>8595580528812</v>
      </c>
      <c r="D896" s="14" t="s">
        <v>1175</v>
      </c>
      <c r="E896" s="38">
        <v>129.70160000000001</v>
      </c>
      <c r="F896" s="39">
        <f>VLOOKUP(H896,Slevy!B:C,2,0)</f>
        <v>0.5</v>
      </c>
      <c r="G896" s="40">
        <f>ABS((E896*F896)-E896)</f>
        <v>64.850800000000007</v>
      </c>
      <c r="H896" s="1" t="s">
        <v>557</v>
      </c>
      <c r="I896" s="1" t="s">
        <v>2387</v>
      </c>
      <c r="J896" s="11">
        <f>VLOOKUP(I896,'%Zdražení'!A:C,3,0)</f>
        <v>0.06</v>
      </c>
      <c r="K896" s="17"/>
      <c r="M896" s="7"/>
    </row>
    <row r="897" spans="2:13" ht="19.5" customHeight="1" x14ac:dyDescent="0.25">
      <c r="B897" s="5" t="s">
        <v>1176</v>
      </c>
      <c r="C897" s="6">
        <v>8595580528829</v>
      </c>
      <c r="D897" s="14" t="s">
        <v>1175</v>
      </c>
      <c r="E897" s="38">
        <v>149.16320000000002</v>
      </c>
      <c r="F897" s="39">
        <f>VLOOKUP(H897,Slevy!B:C,2,0)</f>
        <v>0.5</v>
      </c>
      <c r="G897" s="40">
        <f>ABS((E897*F897)-E897)</f>
        <v>74.581600000000009</v>
      </c>
      <c r="H897" s="1" t="s">
        <v>557</v>
      </c>
      <c r="I897" s="1" t="s">
        <v>2387</v>
      </c>
      <c r="J897" s="11">
        <f>VLOOKUP(I897,'%Zdražení'!A:C,3,0)</f>
        <v>0.06</v>
      </c>
      <c r="K897" s="17"/>
      <c r="M897" s="7"/>
    </row>
    <row r="898" spans="2:13" ht="19.5" customHeight="1" x14ac:dyDescent="0.25">
      <c r="B898" s="5" t="s">
        <v>1177</v>
      </c>
      <c r="C898" s="6">
        <v>8595580528836</v>
      </c>
      <c r="D898" s="14" t="s">
        <v>1175</v>
      </c>
      <c r="E898" s="38">
        <v>129.70160000000001</v>
      </c>
      <c r="F898" s="39">
        <f>VLOOKUP(H898,Slevy!B:C,2,0)</f>
        <v>0.5</v>
      </c>
      <c r="G898" s="40">
        <f>ABS((E898*F898)-E898)</f>
        <v>64.850800000000007</v>
      </c>
      <c r="H898" s="1" t="s">
        <v>557</v>
      </c>
      <c r="I898" s="1" t="s">
        <v>2387</v>
      </c>
      <c r="J898" s="11">
        <f>VLOOKUP(I898,'%Zdražení'!A:C,3,0)</f>
        <v>0.06</v>
      </c>
      <c r="K898" s="17"/>
      <c r="M898" s="7"/>
    </row>
    <row r="899" spans="2:13" ht="19.5" customHeight="1" x14ac:dyDescent="0.25">
      <c r="B899" s="5" t="s">
        <v>1178</v>
      </c>
      <c r="C899" s="6">
        <v>8595580528843</v>
      </c>
      <c r="D899" s="14" t="s">
        <v>1175</v>
      </c>
      <c r="E899" s="38">
        <v>149.16320000000002</v>
      </c>
      <c r="F899" s="39">
        <f>VLOOKUP(H899,Slevy!B:C,2,0)</f>
        <v>0.5</v>
      </c>
      <c r="G899" s="40">
        <f>ABS((E899*F899)-E899)</f>
        <v>74.581600000000009</v>
      </c>
      <c r="H899" s="1" t="s">
        <v>557</v>
      </c>
      <c r="I899" s="1" t="s">
        <v>2387</v>
      </c>
      <c r="J899" s="11">
        <f>VLOOKUP(I899,'%Zdražení'!A:C,3,0)</f>
        <v>0.06</v>
      </c>
      <c r="K899" s="17"/>
      <c r="M899" s="7"/>
    </row>
    <row r="900" spans="2:13" ht="19.5" customHeight="1" x14ac:dyDescent="0.25">
      <c r="B900" s="3"/>
      <c r="C900" s="3"/>
      <c r="D900" s="43" t="s">
        <v>1179</v>
      </c>
      <c r="E900" s="36"/>
      <c r="F900" s="36"/>
      <c r="G900" s="36"/>
      <c r="H900" s="3"/>
      <c r="I900" s="3"/>
      <c r="J900" s="3"/>
      <c r="K900" s="3"/>
    </row>
    <row r="901" spans="2:13" ht="19.5" customHeight="1" x14ac:dyDescent="0.25">
      <c r="B901" s="4"/>
      <c r="C901" s="4"/>
      <c r="D901" s="44" t="s">
        <v>1180</v>
      </c>
      <c r="E901" s="37"/>
      <c r="F901" s="37"/>
      <c r="G901" s="37"/>
      <c r="H901" s="4"/>
      <c r="I901" s="4"/>
      <c r="J901" s="4"/>
      <c r="K901" s="4"/>
    </row>
    <row r="902" spans="2:13" ht="19.5" customHeight="1" x14ac:dyDescent="0.25">
      <c r="B902" s="5" t="s">
        <v>1181</v>
      </c>
      <c r="C902" s="6">
        <v>8595580574574</v>
      </c>
      <c r="D902" s="14" t="s">
        <v>1182</v>
      </c>
      <c r="E902" s="38">
        <v>335.72</v>
      </c>
      <c r="F902" s="39">
        <f>VLOOKUP(H902,Slevy!B:C,2,0)</f>
        <v>0.5</v>
      </c>
      <c r="G902" s="40">
        <f>ABS((E902*F902)-E902)</f>
        <v>167.86</v>
      </c>
      <c r="H902" s="1" t="s">
        <v>12</v>
      </c>
      <c r="I902" s="1" t="s">
        <v>2390</v>
      </c>
      <c r="J902" s="11">
        <f>VLOOKUP(I902,'%Zdražení'!A:C,3,0)</f>
        <v>0.09</v>
      </c>
      <c r="K902" s="17"/>
      <c r="M902" s="7"/>
    </row>
    <row r="903" spans="2:13" ht="19.5" customHeight="1" x14ac:dyDescent="0.25">
      <c r="B903" s="5" t="s">
        <v>1183</v>
      </c>
      <c r="C903" s="6">
        <v>8595580574550</v>
      </c>
      <c r="D903" s="14" t="s">
        <v>1184</v>
      </c>
      <c r="E903" s="38">
        <v>406.57000000000005</v>
      </c>
      <c r="F903" s="39">
        <f>VLOOKUP(H903,Slevy!B:C,2,0)</f>
        <v>0.5</v>
      </c>
      <c r="G903" s="40">
        <f>ABS((E903*F903)-E903)</f>
        <v>203.28500000000003</v>
      </c>
      <c r="H903" s="1" t="s">
        <v>12</v>
      </c>
      <c r="I903" s="1" t="s">
        <v>2390</v>
      </c>
      <c r="J903" s="11">
        <f>VLOOKUP(I903,'%Zdražení'!A:C,3,0)</f>
        <v>0.09</v>
      </c>
      <c r="K903" s="17"/>
      <c r="M903" s="7"/>
    </row>
    <row r="904" spans="2:13" ht="19.5" customHeight="1" x14ac:dyDescent="0.25">
      <c r="B904" s="5" t="s">
        <v>1185</v>
      </c>
      <c r="C904" s="6">
        <v>8595580574598</v>
      </c>
      <c r="D904" s="14" t="s">
        <v>1186</v>
      </c>
      <c r="E904" s="38">
        <v>660.54000000000008</v>
      </c>
      <c r="F904" s="39">
        <f>VLOOKUP(H904,Slevy!B:C,2,0)</f>
        <v>0.5</v>
      </c>
      <c r="G904" s="40">
        <f>ABS((E904*F904)-E904)</f>
        <v>330.27000000000004</v>
      </c>
      <c r="H904" s="1" t="s">
        <v>12</v>
      </c>
      <c r="I904" s="1" t="s">
        <v>2390</v>
      </c>
      <c r="J904" s="11">
        <f>VLOOKUP(I904,'%Zdražení'!A:C,3,0)</f>
        <v>0.09</v>
      </c>
      <c r="K904" s="17"/>
      <c r="M904" s="7"/>
    </row>
    <row r="905" spans="2:13" ht="19.5" customHeight="1" x14ac:dyDescent="0.25">
      <c r="B905" s="5" t="s">
        <v>1187</v>
      </c>
      <c r="C905" s="6">
        <v>8595580574581</v>
      </c>
      <c r="D905" s="14" t="s">
        <v>1188</v>
      </c>
      <c r="E905" s="38">
        <v>402.21000000000004</v>
      </c>
      <c r="F905" s="39">
        <f>VLOOKUP(H905,Slevy!B:C,2,0)</f>
        <v>0.5</v>
      </c>
      <c r="G905" s="40">
        <f>ABS((E905*F905)-E905)</f>
        <v>201.10500000000002</v>
      </c>
      <c r="H905" s="1" t="s">
        <v>12</v>
      </c>
      <c r="I905" s="1" t="s">
        <v>2390</v>
      </c>
      <c r="J905" s="11">
        <f>VLOOKUP(I905,'%Zdražení'!A:C,3,0)</f>
        <v>0.09</v>
      </c>
      <c r="K905" s="17"/>
      <c r="M905" s="7"/>
    </row>
    <row r="906" spans="2:13" ht="19.5" customHeight="1" x14ac:dyDescent="0.25">
      <c r="B906" s="5" t="s">
        <v>1189</v>
      </c>
      <c r="C906" s="6">
        <v>8595580574567</v>
      </c>
      <c r="D906" s="14" t="s">
        <v>1190</v>
      </c>
      <c r="E906" s="38">
        <v>487.23</v>
      </c>
      <c r="F906" s="39">
        <f>VLOOKUP(H906,Slevy!B:C,2,0)</f>
        <v>0.5</v>
      </c>
      <c r="G906" s="40">
        <f>ABS((E906*F906)-E906)</f>
        <v>243.61500000000001</v>
      </c>
      <c r="H906" s="1" t="s">
        <v>12</v>
      </c>
      <c r="I906" s="1" t="s">
        <v>2390</v>
      </c>
      <c r="J906" s="11">
        <f>VLOOKUP(I906,'%Zdražení'!A:C,3,0)</f>
        <v>0.09</v>
      </c>
      <c r="K906" s="17"/>
      <c r="M906" s="7"/>
    </row>
    <row r="907" spans="2:13" ht="19.5" customHeight="1" x14ac:dyDescent="0.25">
      <c r="B907" s="5" t="s">
        <v>1191</v>
      </c>
      <c r="C907" s="6">
        <v>8595580574604</v>
      </c>
      <c r="D907" s="14" t="s">
        <v>1192</v>
      </c>
      <c r="E907" s="38">
        <v>793.5200000000001</v>
      </c>
      <c r="F907" s="39">
        <f>VLOOKUP(H907,Slevy!B:C,2,0)</f>
        <v>0.5</v>
      </c>
      <c r="G907" s="40">
        <f>ABS((E907*F907)-E907)</f>
        <v>396.76000000000005</v>
      </c>
      <c r="H907" s="1" t="s">
        <v>12</v>
      </c>
      <c r="I907" s="1" t="s">
        <v>2390</v>
      </c>
      <c r="J907" s="11">
        <f>VLOOKUP(I907,'%Zdražení'!A:C,3,0)</f>
        <v>0.09</v>
      </c>
      <c r="K907" s="17"/>
      <c r="M907" s="7"/>
    </row>
    <row r="908" spans="2:13" ht="19.5" customHeight="1" x14ac:dyDescent="0.25">
      <c r="B908" s="5" t="s">
        <v>1193</v>
      </c>
      <c r="C908" s="6">
        <v>8595580575922</v>
      </c>
      <c r="D908" s="14" t="s">
        <v>1182</v>
      </c>
      <c r="E908" s="38">
        <v>449.08000000000004</v>
      </c>
      <c r="F908" s="39">
        <f>VLOOKUP(H908,Slevy!B:C,2,0)</f>
        <v>0.5</v>
      </c>
      <c r="G908" s="40">
        <f>ABS((E908*F908)-E908)</f>
        <v>224.54000000000002</v>
      </c>
      <c r="H908" s="1" t="s">
        <v>12</v>
      </c>
      <c r="I908" s="1" t="s">
        <v>2390</v>
      </c>
      <c r="J908" s="11">
        <f>VLOOKUP(I908,'%Zdražení'!A:C,3,0)</f>
        <v>0.09</v>
      </c>
      <c r="K908" s="17"/>
      <c r="M908" s="7"/>
    </row>
    <row r="909" spans="2:13" ht="19.5" customHeight="1" x14ac:dyDescent="0.25">
      <c r="B909" s="5" t="s">
        <v>1194</v>
      </c>
      <c r="C909" s="6">
        <v>8595580575762</v>
      </c>
      <c r="D909" s="14" t="s">
        <v>1184</v>
      </c>
      <c r="E909" s="38">
        <v>643.1</v>
      </c>
      <c r="F909" s="39">
        <f>VLOOKUP(H909,Slevy!B:C,2,0)</f>
        <v>0.5</v>
      </c>
      <c r="G909" s="40">
        <f>ABS((E909*F909)-E909)</f>
        <v>321.55</v>
      </c>
      <c r="H909" s="1" t="s">
        <v>12</v>
      </c>
      <c r="I909" s="1" t="s">
        <v>2390</v>
      </c>
      <c r="J909" s="11">
        <f>VLOOKUP(I909,'%Zdražení'!A:C,3,0)</f>
        <v>0.09</v>
      </c>
      <c r="K909" s="17"/>
      <c r="M909" s="7"/>
    </row>
    <row r="910" spans="2:13" ht="19.5" customHeight="1" x14ac:dyDescent="0.25">
      <c r="B910" s="5" t="s">
        <v>1195</v>
      </c>
      <c r="C910" s="6">
        <v>8595580575779</v>
      </c>
      <c r="D910" s="14" t="s">
        <v>1186</v>
      </c>
      <c r="E910" s="38">
        <v>1055.1200000000001</v>
      </c>
      <c r="F910" s="39">
        <f>VLOOKUP(H910,Slevy!B:C,2,0)</f>
        <v>0.5</v>
      </c>
      <c r="G910" s="40">
        <f>ABS((E910*F910)-E910)</f>
        <v>527.56000000000006</v>
      </c>
      <c r="H910" s="1" t="s">
        <v>12</v>
      </c>
      <c r="I910" s="1" t="s">
        <v>2390</v>
      </c>
      <c r="J910" s="11">
        <f>VLOOKUP(I910,'%Zdražení'!A:C,3,0)</f>
        <v>0.09</v>
      </c>
      <c r="K910" s="17"/>
      <c r="M910" s="7"/>
    </row>
    <row r="911" spans="2:13" ht="19.5" customHeight="1" x14ac:dyDescent="0.25">
      <c r="B911" s="5" t="s">
        <v>1196</v>
      </c>
      <c r="C911" s="6">
        <v>8595580575939</v>
      </c>
      <c r="D911" s="14" t="s">
        <v>1188</v>
      </c>
      <c r="E911" s="38">
        <v>539.55000000000007</v>
      </c>
      <c r="F911" s="39">
        <f>VLOOKUP(H911,Slevy!B:C,2,0)</f>
        <v>0.5</v>
      </c>
      <c r="G911" s="40">
        <f>ABS((E911*F911)-E911)</f>
        <v>269.77500000000003</v>
      </c>
      <c r="H911" s="1" t="s">
        <v>12</v>
      </c>
      <c r="I911" s="1" t="s">
        <v>2390</v>
      </c>
      <c r="J911" s="11">
        <f>VLOOKUP(I911,'%Zdražení'!A:C,3,0)</f>
        <v>0.09</v>
      </c>
      <c r="K911" s="17"/>
      <c r="M911" s="7"/>
    </row>
    <row r="912" spans="2:13" ht="19.5" customHeight="1" x14ac:dyDescent="0.25">
      <c r="B912" s="5" t="s">
        <v>1197</v>
      </c>
      <c r="C912" s="6">
        <v>8595580575786</v>
      </c>
      <c r="D912" s="14" t="s">
        <v>1190</v>
      </c>
      <c r="E912" s="38">
        <v>771.72</v>
      </c>
      <c r="F912" s="39">
        <f>VLOOKUP(H912,Slevy!B:C,2,0)</f>
        <v>0.5</v>
      </c>
      <c r="G912" s="40">
        <f>ABS((E912*F912)-E912)</f>
        <v>385.86</v>
      </c>
      <c r="H912" s="1" t="s">
        <v>12</v>
      </c>
      <c r="I912" s="1" t="s">
        <v>2390</v>
      </c>
      <c r="J912" s="11">
        <f>VLOOKUP(I912,'%Zdražení'!A:C,3,0)</f>
        <v>0.09</v>
      </c>
      <c r="K912" s="17"/>
      <c r="M912" s="7"/>
    </row>
    <row r="913" spans="2:13" ht="19.5" customHeight="1" x14ac:dyDescent="0.25">
      <c r="B913" s="5" t="s">
        <v>1198</v>
      </c>
      <c r="C913" s="6">
        <v>8595580575793</v>
      </c>
      <c r="D913" s="14" t="s">
        <v>1192</v>
      </c>
      <c r="E913" s="38">
        <v>1265.49</v>
      </c>
      <c r="F913" s="39">
        <f>VLOOKUP(H913,Slevy!B:C,2,0)</f>
        <v>0.5</v>
      </c>
      <c r="G913" s="40">
        <f>ABS((E913*F913)-E913)</f>
        <v>632.745</v>
      </c>
      <c r="H913" s="1" t="s">
        <v>12</v>
      </c>
      <c r="I913" s="1" t="s">
        <v>2390</v>
      </c>
      <c r="J913" s="11">
        <f>VLOOKUP(I913,'%Zdražení'!A:C,3,0)</f>
        <v>0.09</v>
      </c>
      <c r="K913" s="17"/>
      <c r="M913" s="7"/>
    </row>
    <row r="914" spans="2:13" ht="19.5" customHeight="1" x14ac:dyDescent="0.25">
      <c r="B914" s="5" t="s">
        <v>1199</v>
      </c>
      <c r="C914" s="6">
        <v>8595580573539</v>
      </c>
      <c r="D914" s="14" t="s">
        <v>1200</v>
      </c>
      <c r="E914" s="38">
        <v>1284.02</v>
      </c>
      <c r="F914" s="39">
        <f>VLOOKUP(H914,Slevy!B:C,2,0)</f>
        <v>0.5</v>
      </c>
      <c r="G914" s="40">
        <f>ABS((E914*F914)-E914)</f>
        <v>642.01</v>
      </c>
      <c r="H914" s="1" t="s">
        <v>12</v>
      </c>
      <c r="I914" s="1" t="s">
        <v>2390</v>
      </c>
      <c r="J914" s="11">
        <f>VLOOKUP(I914,'%Zdražení'!A:C,3,0)</f>
        <v>0.09</v>
      </c>
      <c r="K914" s="17"/>
      <c r="M914" s="7"/>
    </row>
    <row r="915" spans="2:13" ht="19.5" customHeight="1" x14ac:dyDescent="0.25">
      <c r="B915" s="5" t="s">
        <v>1201</v>
      </c>
      <c r="C915" s="6">
        <v>8595580573546</v>
      </c>
      <c r="D915" s="14" t="s">
        <v>1202</v>
      </c>
      <c r="E915" s="38">
        <v>1540.17</v>
      </c>
      <c r="F915" s="39">
        <f>VLOOKUP(H915,Slevy!B:C,2,0)</f>
        <v>0.5</v>
      </c>
      <c r="G915" s="40">
        <f>ABS((E915*F915)-E915)</f>
        <v>770.08500000000004</v>
      </c>
      <c r="H915" s="1" t="s">
        <v>12</v>
      </c>
      <c r="I915" s="1" t="s">
        <v>2390</v>
      </c>
      <c r="J915" s="11">
        <f>VLOOKUP(I915,'%Zdražení'!A:C,3,0)</f>
        <v>0.09</v>
      </c>
      <c r="K915" s="17"/>
      <c r="M915" s="7"/>
    </row>
    <row r="916" spans="2:13" ht="19.5" customHeight="1" x14ac:dyDescent="0.25">
      <c r="B916" s="5" t="s">
        <v>1203</v>
      </c>
      <c r="C916" s="6">
        <v>8595580573768</v>
      </c>
      <c r="D916" s="14" t="s">
        <v>1200</v>
      </c>
      <c r="E916" s="38">
        <v>1117.25</v>
      </c>
      <c r="F916" s="39">
        <f>VLOOKUP(H916,Slevy!B:C,2,0)</f>
        <v>0.5</v>
      </c>
      <c r="G916" s="40">
        <f>ABS((E916*F916)-E916)</f>
        <v>558.625</v>
      </c>
      <c r="H916" s="1" t="s">
        <v>12</v>
      </c>
      <c r="I916" s="1" t="s">
        <v>2390</v>
      </c>
      <c r="J916" s="11">
        <f>VLOOKUP(I916,'%Zdražení'!A:C,3,0)</f>
        <v>0.09</v>
      </c>
      <c r="K916" s="17"/>
      <c r="M916" s="7"/>
    </row>
    <row r="917" spans="2:13" ht="19.5" customHeight="1" x14ac:dyDescent="0.25">
      <c r="B917" s="5" t="s">
        <v>1204</v>
      </c>
      <c r="C917" s="6">
        <v>8595580573775</v>
      </c>
      <c r="D917" s="14" t="s">
        <v>1202</v>
      </c>
      <c r="E917" s="38">
        <v>1340.7</v>
      </c>
      <c r="F917" s="39">
        <f>VLOOKUP(H917,Slevy!B:C,2,0)</f>
        <v>0.5</v>
      </c>
      <c r="G917" s="40">
        <f>ABS((E917*F917)-E917)</f>
        <v>670.35</v>
      </c>
      <c r="H917" s="1" t="s">
        <v>12</v>
      </c>
      <c r="I917" s="1" t="s">
        <v>2390</v>
      </c>
      <c r="J917" s="11">
        <f>VLOOKUP(I917,'%Zdražení'!A:C,3,0)</f>
        <v>0.09</v>
      </c>
      <c r="K917" s="17"/>
      <c r="M917" s="7"/>
    </row>
    <row r="918" spans="2:13" ht="19.5" customHeight="1" x14ac:dyDescent="0.25">
      <c r="B918" s="5" t="s">
        <v>1205</v>
      </c>
      <c r="C918" s="6">
        <v>8595580573416</v>
      </c>
      <c r="D918" s="14" t="s">
        <v>1206</v>
      </c>
      <c r="E918" s="38">
        <v>1716.7500000000002</v>
      </c>
      <c r="F918" s="39">
        <f>VLOOKUP(H918,Slevy!B:C,2,0)</f>
        <v>0.5</v>
      </c>
      <c r="G918" s="40">
        <f>ABS((E918*F918)-E918)</f>
        <v>858.37500000000011</v>
      </c>
      <c r="H918" s="1" t="s">
        <v>12</v>
      </c>
      <c r="I918" s="1" t="s">
        <v>2390</v>
      </c>
      <c r="J918" s="11">
        <f>VLOOKUP(I918,'%Zdražení'!A:C,3,0)</f>
        <v>0.09</v>
      </c>
      <c r="K918" s="17"/>
      <c r="M918" s="7"/>
    </row>
    <row r="919" spans="2:13" ht="19.5" customHeight="1" x14ac:dyDescent="0.25">
      <c r="B919" s="5" t="s">
        <v>1207</v>
      </c>
      <c r="C919" s="6">
        <v>8595580573447</v>
      </c>
      <c r="D919" s="14" t="s">
        <v>1208</v>
      </c>
      <c r="E919" s="38">
        <v>2060.1000000000004</v>
      </c>
      <c r="F919" s="39">
        <f>VLOOKUP(H919,Slevy!B:C,2,0)</f>
        <v>0.5</v>
      </c>
      <c r="G919" s="40">
        <f>ABS((E919*F919)-E919)</f>
        <v>1030.0500000000002</v>
      </c>
      <c r="H919" s="1" t="s">
        <v>12</v>
      </c>
      <c r="I919" s="1" t="s">
        <v>2390</v>
      </c>
      <c r="J919" s="11">
        <f>VLOOKUP(I919,'%Zdražení'!A:C,3,0)</f>
        <v>0.09</v>
      </c>
      <c r="K919" s="17"/>
      <c r="M919" s="7"/>
    </row>
    <row r="920" spans="2:13" ht="19.5" customHeight="1" x14ac:dyDescent="0.25">
      <c r="B920" s="5" t="s">
        <v>1209</v>
      </c>
      <c r="C920" s="6">
        <v>8595580573423</v>
      </c>
      <c r="D920" s="14" t="s">
        <v>1206</v>
      </c>
      <c r="E920" s="38">
        <v>1829.0200000000002</v>
      </c>
      <c r="F920" s="39">
        <f>VLOOKUP(H920,Slevy!B:C,2,0)</f>
        <v>0.5</v>
      </c>
      <c r="G920" s="40">
        <f>ABS((E920*F920)-E920)</f>
        <v>914.5100000000001</v>
      </c>
      <c r="H920" s="1" t="s">
        <v>12</v>
      </c>
      <c r="I920" s="1" t="s">
        <v>2390</v>
      </c>
      <c r="J920" s="11">
        <f>VLOOKUP(I920,'%Zdražení'!A:C,3,0)</f>
        <v>0.09</v>
      </c>
      <c r="K920" s="17"/>
      <c r="M920" s="7"/>
    </row>
    <row r="921" spans="2:13" ht="19.5" customHeight="1" x14ac:dyDescent="0.25">
      <c r="B921" s="5" t="s">
        <v>1210</v>
      </c>
      <c r="C921" s="6">
        <v>8595580573454</v>
      </c>
      <c r="D921" s="14" t="s">
        <v>1208</v>
      </c>
      <c r="E921" s="38">
        <v>2195.2600000000002</v>
      </c>
      <c r="F921" s="39">
        <f>VLOOKUP(H921,Slevy!B:C,2,0)</f>
        <v>0.5</v>
      </c>
      <c r="G921" s="40">
        <f>ABS((E921*F921)-E921)</f>
        <v>1097.6300000000001</v>
      </c>
      <c r="H921" s="1" t="s">
        <v>12</v>
      </c>
      <c r="I921" s="1" t="s">
        <v>2390</v>
      </c>
      <c r="J921" s="11">
        <f>VLOOKUP(I921,'%Zdražení'!A:C,3,0)</f>
        <v>0.09</v>
      </c>
      <c r="K921" s="17"/>
      <c r="M921" s="7"/>
    </row>
    <row r="922" spans="2:13" ht="19.5" customHeight="1" x14ac:dyDescent="0.25">
      <c r="B922" s="5" t="s">
        <v>1211</v>
      </c>
      <c r="C922" s="6">
        <v>8595580573706</v>
      </c>
      <c r="D922" s="14" t="s">
        <v>1212</v>
      </c>
      <c r="E922" s="38">
        <v>2251.94</v>
      </c>
      <c r="F922" s="39">
        <f>VLOOKUP(H922,Slevy!B:C,2,0)</f>
        <v>0.5</v>
      </c>
      <c r="G922" s="40">
        <f>ABS((E922*F922)-E922)</f>
        <v>1125.97</v>
      </c>
      <c r="H922" s="1" t="s">
        <v>12</v>
      </c>
      <c r="I922" s="1" t="s">
        <v>2390</v>
      </c>
      <c r="J922" s="11">
        <f>VLOOKUP(I922,'%Zdražení'!A:C,3,0)</f>
        <v>0.09</v>
      </c>
      <c r="K922" s="17"/>
      <c r="M922" s="7"/>
    </row>
    <row r="923" spans="2:13" ht="19.5" customHeight="1" x14ac:dyDescent="0.25">
      <c r="B923" s="5" t="s">
        <v>1213</v>
      </c>
      <c r="C923" s="6">
        <v>8595580573713</v>
      </c>
      <c r="D923" s="14" t="s">
        <v>1214</v>
      </c>
      <c r="E923" s="38">
        <v>2702.11</v>
      </c>
      <c r="F923" s="39">
        <f>VLOOKUP(H923,Slevy!B:C,2,0)</f>
        <v>0.5</v>
      </c>
      <c r="G923" s="40">
        <f>ABS((E923*F923)-E923)</f>
        <v>1351.0550000000001</v>
      </c>
      <c r="H923" s="1" t="s">
        <v>12</v>
      </c>
      <c r="I923" s="1" t="s">
        <v>2390</v>
      </c>
      <c r="J923" s="11">
        <f>VLOOKUP(I923,'%Zdražení'!A:C,3,0)</f>
        <v>0.09</v>
      </c>
      <c r="K923" s="17"/>
      <c r="M923" s="7"/>
    </row>
    <row r="924" spans="2:13" ht="19.5" customHeight="1" x14ac:dyDescent="0.25">
      <c r="B924" s="5" t="s">
        <v>1215</v>
      </c>
      <c r="C924" s="6">
        <v>8595580573669</v>
      </c>
      <c r="D924" s="14" t="s">
        <v>1212</v>
      </c>
      <c r="E924" s="38">
        <v>2473.21</v>
      </c>
      <c r="F924" s="39">
        <f>VLOOKUP(H924,Slevy!B:C,2,0)</f>
        <v>0.5</v>
      </c>
      <c r="G924" s="40">
        <f>ABS((E924*F924)-E924)</f>
        <v>1236.605</v>
      </c>
      <c r="H924" s="1" t="s">
        <v>12</v>
      </c>
      <c r="I924" s="1" t="s">
        <v>2390</v>
      </c>
      <c r="J924" s="11">
        <f>VLOOKUP(I924,'%Zdražení'!A:C,3,0)</f>
        <v>0.09</v>
      </c>
      <c r="K924" s="17"/>
      <c r="M924" s="7"/>
    </row>
    <row r="925" spans="2:13" ht="19.5" customHeight="1" x14ac:dyDescent="0.25">
      <c r="B925" s="5" t="s">
        <v>1216</v>
      </c>
      <c r="C925" s="6">
        <v>8595580573676</v>
      </c>
      <c r="D925" s="14" t="s">
        <v>1214</v>
      </c>
      <c r="E925" s="38">
        <v>2966.98</v>
      </c>
      <c r="F925" s="39">
        <f>VLOOKUP(H925,Slevy!B:C,2,0)</f>
        <v>0.5</v>
      </c>
      <c r="G925" s="40">
        <f>ABS((E925*F925)-E925)</f>
        <v>1483.49</v>
      </c>
      <c r="H925" s="1" t="s">
        <v>12</v>
      </c>
      <c r="I925" s="1" t="s">
        <v>2390</v>
      </c>
      <c r="J925" s="11">
        <f>VLOOKUP(I925,'%Zdražení'!A:C,3,0)</f>
        <v>0.09</v>
      </c>
      <c r="K925" s="17"/>
      <c r="M925" s="7"/>
    </row>
    <row r="926" spans="2:13" ht="19.5" customHeight="1" x14ac:dyDescent="0.25">
      <c r="B926" s="4"/>
      <c r="C926" s="4"/>
      <c r="D926" s="44" t="s">
        <v>1217</v>
      </c>
      <c r="E926" s="37"/>
      <c r="F926" s="37"/>
      <c r="G926" s="37"/>
      <c r="H926" s="4"/>
      <c r="I926" s="4"/>
      <c r="J926" s="4"/>
      <c r="K926" s="4"/>
    </row>
    <row r="927" spans="2:13" ht="19.5" customHeight="1" x14ac:dyDescent="0.25">
      <c r="B927" s="5" t="s">
        <v>1218</v>
      </c>
      <c r="C927" s="6">
        <v>8595580574635</v>
      </c>
      <c r="D927" s="14" t="s">
        <v>1219</v>
      </c>
      <c r="E927" s="38">
        <v>792.43000000000006</v>
      </c>
      <c r="F927" s="39">
        <f>VLOOKUP(H927,Slevy!B:C,2,0)</f>
        <v>0.5</v>
      </c>
      <c r="G927" s="40">
        <f>ABS((E927*F927)-E927)</f>
        <v>396.21500000000003</v>
      </c>
      <c r="H927" s="1" t="s">
        <v>12</v>
      </c>
      <c r="I927" s="1" t="s">
        <v>2390</v>
      </c>
      <c r="J927" s="11">
        <f>VLOOKUP(I927,'%Zdražení'!A:C,3,0)</f>
        <v>0.09</v>
      </c>
      <c r="K927" s="17"/>
      <c r="M927" s="7"/>
    </row>
    <row r="928" spans="2:13" ht="19.5" customHeight="1" x14ac:dyDescent="0.25">
      <c r="B928" s="5" t="s">
        <v>1220</v>
      </c>
      <c r="C928" s="6">
        <v>8595580574611</v>
      </c>
      <c r="D928" s="14" t="s">
        <v>1219</v>
      </c>
      <c r="E928" s="38">
        <v>1219.71</v>
      </c>
      <c r="F928" s="39">
        <f>VLOOKUP(H928,Slevy!B:C,2,0)</f>
        <v>0.5</v>
      </c>
      <c r="G928" s="40">
        <f>ABS((E928*F928)-E928)</f>
        <v>609.85500000000002</v>
      </c>
      <c r="H928" s="1" t="s">
        <v>12</v>
      </c>
      <c r="I928" s="1" t="s">
        <v>2390</v>
      </c>
      <c r="J928" s="11">
        <f>VLOOKUP(I928,'%Zdražení'!A:C,3,0)</f>
        <v>0.09</v>
      </c>
      <c r="K928" s="17"/>
      <c r="M928" s="7"/>
    </row>
    <row r="929" spans="2:13" ht="19.5" customHeight="1" x14ac:dyDescent="0.25">
      <c r="B929" s="5" t="s">
        <v>1221</v>
      </c>
      <c r="C929" s="6">
        <v>8595580574659</v>
      </c>
      <c r="D929" s="14" t="s">
        <v>1222</v>
      </c>
      <c r="E929" s="38">
        <v>988.63000000000011</v>
      </c>
      <c r="F929" s="39">
        <f>VLOOKUP(H929,Slevy!B:C,2,0)</f>
        <v>0.5</v>
      </c>
      <c r="G929" s="40">
        <f>ABS((E929*F929)-E929)</f>
        <v>494.31500000000005</v>
      </c>
      <c r="H929" s="1" t="s">
        <v>12</v>
      </c>
      <c r="I929" s="1" t="s">
        <v>2390</v>
      </c>
      <c r="J929" s="11">
        <f>VLOOKUP(I929,'%Zdražení'!A:C,3,0)</f>
        <v>0.09</v>
      </c>
      <c r="K929" s="17"/>
      <c r="M929" s="7"/>
    </row>
    <row r="930" spans="2:13" ht="19.5" customHeight="1" x14ac:dyDescent="0.25">
      <c r="B930" s="5" t="s">
        <v>1223</v>
      </c>
      <c r="C930" s="6">
        <v>8595580574680</v>
      </c>
      <c r="D930" s="14" t="s">
        <v>1222</v>
      </c>
      <c r="E930" s="38">
        <v>792.43000000000006</v>
      </c>
      <c r="F930" s="39">
        <f>VLOOKUP(H930,Slevy!B:C,2,0)</f>
        <v>0.5</v>
      </c>
      <c r="G930" s="40">
        <f>ABS((E930*F930)-E930)</f>
        <v>396.21500000000003</v>
      </c>
      <c r="H930" s="1" t="s">
        <v>12</v>
      </c>
      <c r="I930" s="1" t="s">
        <v>2390</v>
      </c>
      <c r="J930" s="11">
        <f>VLOOKUP(I930,'%Zdražení'!A:C,3,0)</f>
        <v>0.09</v>
      </c>
      <c r="K930" s="17"/>
      <c r="M930" s="7"/>
    </row>
    <row r="931" spans="2:13" ht="19.5" customHeight="1" x14ac:dyDescent="0.25">
      <c r="B931" s="5" t="s">
        <v>1224</v>
      </c>
      <c r="C931" s="6">
        <v>8595580574697</v>
      </c>
      <c r="D931" s="14" t="s">
        <v>1219</v>
      </c>
      <c r="E931" s="38">
        <v>1123.7900000000002</v>
      </c>
      <c r="F931" s="39">
        <f>VLOOKUP(H931,Slevy!B:C,2,0)</f>
        <v>0.5</v>
      </c>
      <c r="G931" s="40">
        <f>ABS((E931*F931)-E931)</f>
        <v>561.8950000000001</v>
      </c>
      <c r="H931" s="1" t="s">
        <v>12</v>
      </c>
      <c r="I931" s="1" t="s">
        <v>2390</v>
      </c>
      <c r="J931" s="11">
        <f>VLOOKUP(I931,'%Zdražení'!A:C,3,0)</f>
        <v>0.09</v>
      </c>
      <c r="K931" s="17"/>
      <c r="M931" s="7"/>
    </row>
    <row r="932" spans="2:13" ht="19.5" customHeight="1" x14ac:dyDescent="0.25">
      <c r="B932" s="5" t="s">
        <v>1225</v>
      </c>
      <c r="C932" s="6">
        <v>8595580574727</v>
      </c>
      <c r="D932" s="14" t="s">
        <v>1219</v>
      </c>
      <c r="E932" s="38">
        <v>758.6400000000001</v>
      </c>
      <c r="F932" s="39">
        <f>VLOOKUP(H932,Slevy!B:C,2,0)</f>
        <v>0.5</v>
      </c>
      <c r="G932" s="40">
        <f>ABS((E932*F932)-E932)</f>
        <v>379.32000000000005</v>
      </c>
      <c r="H932" s="1" t="s">
        <v>12</v>
      </c>
      <c r="I932" s="1" t="s">
        <v>2390</v>
      </c>
      <c r="J932" s="11">
        <f>VLOOKUP(I932,'%Zdražení'!A:C,3,0)</f>
        <v>0.09</v>
      </c>
      <c r="K932" s="17"/>
      <c r="M932" s="7"/>
    </row>
    <row r="933" spans="2:13" ht="19.5" customHeight="1" x14ac:dyDescent="0.25">
      <c r="B933" s="5" t="s">
        <v>1226</v>
      </c>
      <c r="C933" s="6">
        <v>8595580574642</v>
      </c>
      <c r="D933" s="14" t="s">
        <v>1227</v>
      </c>
      <c r="E933" s="38">
        <v>950.48</v>
      </c>
      <c r="F933" s="39">
        <f>VLOOKUP(H933,Slevy!B:C,2,0)</f>
        <v>0.5</v>
      </c>
      <c r="G933" s="40">
        <f>ABS((E933*F933)-E933)</f>
        <v>475.24</v>
      </c>
      <c r="H933" s="1" t="s">
        <v>12</v>
      </c>
      <c r="I933" s="1" t="s">
        <v>2390</v>
      </c>
      <c r="J933" s="11">
        <f>VLOOKUP(I933,'%Zdražení'!A:C,3,0)</f>
        <v>0.09</v>
      </c>
      <c r="K933" s="17"/>
      <c r="M933" s="7"/>
    </row>
    <row r="934" spans="2:13" ht="19.5" customHeight="1" x14ac:dyDescent="0.25">
      <c r="B934" s="5" t="s">
        <v>1228</v>
      </c>
      <c r="C934" s="6">
        <v>8595580574628</v>
      </c>
      <c r="D934" s="14" t="s">
        <v>1227</v>
      </c>
      <c r="E934" s="38">
        <v>1463.8700000000001</v>
      </c>
      <c r="F934" s="39">
        <f>VLOOKUP(H934,Slevy!B:C,2,0)</f>
        <v>0.5</v>
      </c>
      <c r="G934" s="40">
        <f>ABS((E934*F934)-E934)</f>
        <v>731.93500000000006</v>
      </c>
      <c r="H934" s="1" t="s">
        <v>12</v>
      </c>
      <c r="I934" s="1" t="s">
        <v>2390</v>
      </c>
      <c r="J934" s="11">
        <f>VLOOKUP(I934,'%Zdražení'!A:C,3,0)</f>
        <v>0.09</v>
      </c>
      <c r="K934" s="17"/>
      <c r="M934" s="7"/>
    </row>
    <row r="935" spans="2:13" ht="19.5" customHeight="1" x14ac:dyDescent="0.25">
      <c r="B935" s="5" t="s">
        <v>1229</v>
      </c>
      <c r="C935" s="6">
        <v>8595580574666</v>
      </c>
      <c r="D935" s="14" t="s">
        <v>1230</v>
      </c>
      <c r="E935" s="38">
        <v>1187.01</v>
      </c>
      <c r="F935" s="39">
        <f>VLOOKUP(H935,Slevy!B:C,2,0)</f>
        <v>0.5</v>
      </c>
      <c r="G935" s="40">
        <f>ABS((E935*F935)-E935)</f>
        <v>593.505</v>
      </c>
      <c r="H935" s="1" t="s">
        <v>12</v>
      </c>
      <c r="I935" s="1" t="s">
        <v>2390</v>
      </c>
      <c r="J935" s="11">
        <f>VLOOKUP(I935,'%Zdražení'!A:C,3,0)</f>
        <v>0.09</v>
      </c>
      <c r="K935" s="17"/>
      <c r="M935" s="7"/>
    </row>
    <row r="936" spans="2:13" ht="19.5" customHeight="1" x14ac:dyDescent="0.25">
      <c r="B936" s="5" t="s">
        <v>1231</v>
      </c>
      <c r="C936" s="6">
        <v>8595580574673</v>
      </c>
      <c r="D936" s="14" t="s">
        <v>1230</v>
      </c>
      <c r="E936" s="38">
        <v>950.48</v>
      </c>
      <c r="F936" s="39">
        <f>VLOOKUP(H936,Slevy!B:C,2,0)</f>
        <v>0.5</v>
      </c>
      <c r="G936" s="40">
        <f>ABS((E936*F936)-E936)</f>
        <v>475.24</v>
      </c>
      <c r="H936" s="1" t="s">
        <v>12</v>
      </c>
      <c r="I936" s="1" t="s">
        <v>2390</v>
      </c>
      <c r="J936" s="11">
        <f>VLOOKUP(I936,'%Zdražení'!A:C,3,0)</f>
        <v>0.09</v>
      </c>
      <c r="K936" s="17"/>
      <c r="M936" s="7"/>
    </row>
    <row r="937" spans="2:13" ht="19.5" customHeight="1" x14ac:dyDescent="0.25">
      <c r="B937" s="5" t="s">
        <v>1232</v>
      </c>
      <c r="C937" s="6">
        <v>8595580574703</v>
      </c>
      <c r="D937" s="14" t="s">
        <v>1227</v>
      </c>
      <c r="E937" s="38">
        <v>1348.3300000000002</v>
      </c>
      <c r="F937" s="39">
        <f>VLOOKUP(H937,Slevy!B:C,2,0)</f>
        <v>0.5</v>
      </c>
      <c r="G937" s="40">
        <f>ABS((E937*F937)-E937)</f>
        <v>674.16500000000008</v>
      </c>
      <c r="H937" s="1" t="s">
        <v>12</v>
      </c>
      <c r="I937" s="1" t="s">
        <v>2390</v>
      </c>
      <c r="J937" s="11">
        <f>VLOOKUP(I937,'%Zdražení'!A:C,3,0)</f>
        <v>0.09</v>
      </c>
      <c r="K937" s="17"/>
      <c r="M937" s="7"/>
    </row>
    <row r="938" spans="2:13" ht="19.5" customHeight="1" x14ac:dyDescent="0.25">
      <c r="B938" s="5" t="s">
        <v>1233</v>
      </c>
      <c r="C938" s="6">
        <v>8595580574710</v>
      </c>
      <c r="D938" s="14" t="s">
        <v>1227</v>
      </c>
      <c r="E938" s="38">
        <v>910.15000000000009</v>
      </c>
      <c r="F938" s="39">
        <f>VLOOKUP(H938,Slevy!B:C,2,0)</f>
        <v>0.5</v>
      </c>
      <c r="G938" s="40">
        <f>ABS((E938*F938)-E938)</f>
        <v>455.07500000000005</v>
      </c>
      <c r="H938" s="1" t="s">
        <v>12</v>
      </c>
      <c r="I938" s="1" t="s">
        <v>2390</v>
      </c>
      <c r="J938" s="11">
        <f>VLOOKUP(I938,'%Zdražení'!A:C,3,0)</f>
        <v>0.09</v>
      </c>
      <c r="K938" s="17"/>
      <c r="M938" s="7"/>
    </row>
    <row r="939" spans="2:13" ht="19.5" customHeight="1" x14ac:dyDescent="0.25">
      <c r="B939" s="5" t="s">
        <v>1234</v>
      </c>
      <c r="C939" s="6">
        <v>8595580575847</v>
      </c>
      <c r="D939" s="14" t="s">
        <v>1219</v>
      </c>
      <c r="E939" s="38">
        <v>1326.5300000000002</v>
      </c>
      <c r="F939" s="39">
        <f>VLOOKUP(H939,Slevy!B:C,2,0)</f>
        <v>0.5</v>
      </c>
      <c r="G939" s="40">
        <f>ABS((E939*F939)-E939)</f>
        <v>663.2650000000001</v>
      </c>
      <c r="H939" s="1" t="s">
        <v>12</v>
      </c>
      <c r="I939" s="1" t="s">
        <v>2390</v>
      </c>
      <c r="J939" s="11">
        <f>VLOOKUP(I939,'%Zdražení'!A:C,3,0)</f>
        <v>0.09</v>
      </c>
      <c r="K939" s="17"/>
      <c r="M939" s="7"/>
    </row>
    <row r="940" spans="2:13" ht="19.5" customHeight="1" x14ac:dyDescent="0.25">
      <c r="B940" s="5" t="s">
        <v>1235</v>
      </c>
      <c r="C940" s="6">
        <v>8595580575861</v>
      </c>
      <c r="D940" s="14" t="s">
        <v>1219</v>
      </c>
      <c r="E940" s="38">
        <v>1613.2</v>
      </c>
      <c r="F940" s="39">
        <f>VLOOKUP(H940,Slevy!B:C,2,0)</f>
        <v>0.5</v>
      </c>
      <c r="G940" s="40">
        <f>ABS((E940*F940)-E940)</f>
        <v>806.6</v>
      </c>
      <c r="H940" s="1" t="s">
        <v>12</v>
      </c>
      <c r="I940" s="1" t="s">
        <v>2390</v>
      </c>
      <c r="J940" s="11">
        <f>VLOOKUP(I940,'%Zdražení'!A:C,3,0)</f>
        <v>0.09</v>
      </c>
      <c r="K940" s="17"/>
      <c r="M940" s="7"/>
    </row>
    <row r="941" spans="2:13" ht="19.5" customHeight="1" x14ac:dyDescent="0.25">
      <c r="B941" s="5" t="s">
        <v>1236</v>
      </c>
      <c r="C941" s="6">
        <v>8595580575823</v>
      </c>
      <c r="D941" s="14" t="s">
        <v>1222</v>
      </c>
      <c r="E941" s="38">
        <v>1503.1100000000001</v>
      </c>
      <c r="F941" s="39">
        <f>VLOOKUP(H941,Slevy!B:C,2,0)</f>
        <v>0.5</v>
      </c>
      <c r="G941" s="40">
        <f>ABS((E941*F941)-E941)</f>
        <v>751.55500000000006</v>
      </c>
      <c r="H941" s="1" t="s">
        <v>12</v>
      </c>
      <c r="I941" s="1" t="s">
        <v>2390</v>
      </c>
      <c r="J941" s="11">
        <f>VLOOKUP(I941,'%Zdražení'!A:C,3,0)</f>
        <v>0.09</v>
      </c>
      <c r="K941" s="17"/>
      <c r="M941" s="7"/>
    </row>
    <row r="942" spans="2:13" ht="19.5" customHeight="1" x14ac:dyDescent="0.25">
      <c r="B942" s="5" t="s">
        <v>1237</v>
      </c>
      <c r="C942" s="6">
        <v>8595580575809</v>
      </c>
      <c r="D942" s="14" t="s">
        <v>1222</v>
      </c>
      <c r="E942" s="38">
        <v>1298.19</v>
      </c>
      <c r="F942" s="39">
        <f>VLOOKUP(H942,Slevy!B:C,2,0)</f>
        <v>0.5</v>
      </c>
      <c r="G942" s="40">
        <f>ABS((E942*F942)-E942)</f>
        <v>649.09500000000003</v>
      </c>
      <c r="H942" s="1" t="s">
        <v>12</v>
      </c>
      <c r="I942" s="1" t="s">
        <v>2390</v>
      </c>
      <c r="J942" s="11">
        <f>VLOOKUP(I942,'%Zdražení'!A:C,3,0)</f>
        <v>0.09</v>
      </c>
      <c r="K942" s="17"/>
      <c r="M942" s="7"/>
    </row>
    <row r="943" spans="2:13" ht="19.5" customHeight="1" x14ac:dyDescent="0.25">
      <c r="B943" s="5" t="s">
        <v>1238</v>
      </c>
      <c r="C943" s="6">
        <v>8595580575830</v>
      </c>
      <c r="D943" s="14" t="s">
        <v>1230</v>
      </c>
      <c r="E943" s="38">
        <v>1803.95</v>
      </c>
      <c r="F943" s="39">
        <f>VLOOKUP(H943,Slevy!B:C,2,0)</f>
        <v>0.5</v>
      </c>
      <c r="G943" s="40">
        <f>ABS((E943*F943)-E943)</f>
        <v>901.97500000000002</v>
      </c>
      <c r="H943" s="1" t="s">
        <v>12</v>
      </c>
      <c r="I943" s="1" t="s">
        <v>2390</v>
      </c>
      <c r="J943" s="11">
        <f>VLOOKUP(I943,'%Zdražení'!A:C,3,0)</f>
        <v>0.09</v>
      </c>
      <c r="K943" s="17"/>
      <c r="M943" s="7"/>
    </row>
    <row r="944" spans="2:13" ht="19.5" customHeight="1" x14ac:dyDescent="0.25">
      <c r="B944" s="5" t="s">
        <v>1239</v>
      </c>
      <c r="C944" s="6">
        <v>8595580575908</v>
      </c>
      <c r="D944" s="14" t="s">
        <v>1219</v>
      </c>
      <c r="E944" s="38">
        <v>1500.93</v>
      </c>
      <c r="F944" s="39">
        <f>VLOOKUP(H944,Slevy!B:C,2,0)</f>
        <v>0.5</v>
      </c>
      <c r="G944" s="40">
        <f>ABS((E944*F944)-E944)</f>
        <v>750.46500000000003</v>
      </c>
      <c r="H944" s="1" t="s">
        <v>12</v>
      </c>
      <c r="I944" s="1" t="s">
        <v>2390</v>
      </c>
      <c r="J944" s="11">
        <f>VLOOKUP(I944,'%Zdražení'!A:C,3,0)</f>
        <v>0.09</v>
      </c>
      <c r="K944" s="17"/>
      <c r="M944" s="7"/>
    </row>
    <row r="945" spans="2:13" ht="19.5" customHeight="1" x14ac:dyDescent="0.25">
      <c r="B945" s="5" t="s">
        <v>1240</v>
      </c>
      <c r="C945" s="6">
        <v>8595580575885</v>
      </c>
      <c r="D945" s="14" t="s">
        <v>1219</v>
      </c>
      <c r="E945" s="38">
        <v>1233.8800000000001</v>
      </c>
      <c r="F945" s="39">
        <f>VLOOKUP(H945,Slevy!B:C,2,0)</f>
        <v>0.5</v>
      </c>
      <c r="G945" s="40">
        <f>ABS((E945*F945)-E945)</f>
        <v>616.94000000000005</v>
      </c>
      <c r="H945" s="1" t="s">
        <v>12</v>
      </c>
      <c r="I945" s="1" t="s">
        <v>2390</v>
      </c>
      <c r="J945" s="11">
        <f>VLOOKUP(I945,'%Zdražení'!A:C,3,0)</f>
        <v>0.09</v>
      </c>
      <c r="K945" s="17"/>
      <c r="M945" s="7"/>
    </row>
    <row r="946" spans="2:13" ht="19.5" customHeight="1" x14ac:dyDescent="0.25">
      <c r="B946" s="5" t="s">
        <v>1241</v>
      </c>
      <c r="C946" s="6">
        <v>8595580575854</v>
      </c>
      <c r="D946" s="14" t="s">
        <v>1227</v>
      </c>
      <c r="E946" s="38">
        <v>1591.4</v>
      </c>
      <c r="F946" s="39">
        <f>VLOOKUP(H946,Slevy!B:C,2,0)</f>
        <v>0.5</v>
      </c>
      <c r="G946" s="40">
        <f>ABS((E946*F946)-E946)</f>
        <v>795.7</v>
      </c>
      <c r="H946" s="1" t="s">
        <v>12</v>
      </c>
      <c r="I946" s="1" t="s">
        <v>2390</v>
      </c>
      <c r="J946" s="11">
        <f>VLOOKUP(I946,'%Zdražení'!A:C,3,0)</f>
        <v>0.09</v>
      </c>
      <c r="K946" s="17"/>
      <c r="M946" s="7"/>
    </row>
    <row r="947" spans="2:13" ht="19.5" customHeight="1" x14ac:dyDescent="0.25">
      <c r="B947" s="5" t="s">
        <v>1242</v>
      </c>
      <c r="C947" s="6">
        <v>8595580575878</v>
      </c>
      <c r="D947" s="14" t="s">
        <v>1227</v>
      </c>
      <c r="E947" s="38">
        <v>1935.8400000000001</v>
      </c>
      <c r="F947" s="39">
        <f>VLOOKUP(H947,Slevy!B:C,2,0)</f>
        <v>0.5</v>
      </c>
      <c r="G947" s="40">
        <f>ABS((E947*F947)-E947)</f>
        <v>967.92000000000007</v>
      </c>
      <c r="H947" s="1" t="s">
        <v>12</v>
      </c>
      <c r="I947" s="1" t="s">
        <v>2390</v>
      </c>
      <c r="J947" s="11">
        <f>VLOOKUP(I947,'%Zdražení'!A:C,3,0)</f>
        <v>0.09</v>
      </c>
      <c r="K947" s="17"/>
      <c r="M947" s="7"/>
    </row>
    <row r="948" spans="2:13" ht="19.5" customHeight="1" x14ac:dyDescent="0.25">
      <c r="B948" s="5" t="s">
        <v>1243</v>
      </c>
      <c r="C948" s="6">
        <v>8595580575816</v>
      </c>
      <c r="D948" s="14" t="s">
        <v>1230</v>
      </c>
      <c r="E948" s="38">
        <v>1557.6100000000001</v>
      </c>
      <c r="F948" s="39">
        <f>VLOOKUP(H948,Slevy!B:C,2,0)</f>
        <v>0.5</v>
      </c>
      <c r="G948" s="40">
        <f>ABS((E948*F948)-E948)</f>
        <v>778.80500000000006</v>
      </c>
      <c r="H948" s="1" t="s">
        <v>12</v>
      </c>
      <c r="I948" s="1" t="s">
        <v>2390</v>
      </c>
      <c r="J948" s="11">
        <f>VLOOKUP(I948,'%Zdražení'!A:C,3,0)</f>
        <v>0.09</v>
      </c>
      <c r="K948" s="17"/>
      <c r="M948" s="7"/>
    </row>
    <row r="949" spans="2:13" ht="19.5" customHeight="1" x14ac:dyDescent="0.25">
      <c r="B949" s="5" t="s">
        <v>1244</v>
      </c>
      <c r="C949" s="6">
        <v>8595580575915</v>
      </c>
      <c r="D949" s="14" t="s">
        <v>1227</v>
      </c>
      <c r="E949" s="38">
        <v>1800.68</v>
      </c>
      <c r="F949" s="39">
        <f>VLOOKUP(H949,Slevy!B:C,2,0)</f>
        <v>0.5</v>
      </c>
      <c r="G949" s="40">
        <f>ABS((E949*F949)-E949)</f>
        <v>900.34</v>
      </c>
      <c r="H949" s="1" t="s">
        <v>12</v>
      </c>
      <c r="I949" s="1" t="s">
        <v>2390</v>
      </c>
      <c r="J949" s="11">
        <f>VLOOKUP(I949,'%Zdražení'!A:C,3,0)</f>
        <v>0.09</v>
      </c>
      <c r="K949" s="17"/>
      <c r="M949" s="7"/>
    </row>
    <row r="950" spans="2:13" ht="19.5" customHeight="1" x14ac:dyDescent="0.25">
      <c r="B950" s="5" t="s">
        <v>1245</v>
      </c>
      <c r="C950" s="6">
        <v>8595580575892</v>
      </c>
      <c r="D950" s="14" t="s">
        <v>1227</v>
      </c>
      <c r="E950" s="38">
        <v>1480.22</v>
      </c>
      <c r="F950" s="39">
        <f>VLOOKUP(H950,Slevy!B:C,2,0)</f>
        <v>0.5</v>
      </c>
      <c r="G950" s="40">
        <f>ABS((E950*F950)-E950)</f>
        <v>740.11</v>
      </c>
      <c r="H950" s="1" t="s">
        <v>12</v>
      </c>
      <c r="I950" s="1" t="s">
        <v>2390</v>
      </c>
      <c r="J950" s="11">
        <f>VLOOKUP(I950,'%Zdražení'!A:C,3,0)</f>
        <v>0.09</v>
      </c>
      <c r="K950" s="17"/>
      <c r="M950" s="7"/>
    </row>
    <row r="951" spans="2:13" ht="19.5" customHeight="1" x14ac:dyDescent="0.25">
      <c r="B951" s="5" t="s">
        <v>1246</v>
      </c>
      <c r="C951" s="6">
        <v>8595580573560</v>
      </c>
      <c r="D951" s="14" t="s">
        <v>1247</v>
      </c>
      <c r="E951" s="38">
        <v>924.32</v>
      </c>
      <c r="F951" s="39">
        <f>VLOOKUP(H951,Slevy!B:C,2,0)</f>
        <v>0.5</v>
      </c>
      <c r="G951" s="40">
        <f>ABS((E951*F951)-E951)</f>
        <v>462.16</v>
      </c>
      <c r="H951" s="1" t="s">
        <v>12</v>
      </c>
      <c r="I951" s="1" t="s">
        <v>2390</v>
      </c>
      <c r="J951" s="11">
        <f>VLOOKUP(I951,'%Zdražení'!A:C,3,0)</f>
        <v>0.09</v>
      </c>
      <c r="K951" s="17"/>
      <c r="M951" s="7"/>
    </row>
    <row r="952" spans="2:13" ht="19.5" customHeight="1" x14ac:dyDescent="0.25">
      <c r="B952" s="5" t="s">
        <v>1248</v>
      </c>
      <c r="C952" s="6">
        <v>8595580574086</v>
      </c>
      <c r="D952" s="14" t="s">
        <v>1249</v>
      </c>
      <c r="E952" s="38">
        <v>1677.5100000000002</v>
      </c>
      <c r="F952" s="39">
        <f>VLOOKUP(H952,Slevy!B:C,2,0)</f>
        <v>0.5</v>
      </c>
      <c r="G952" s="40">
        <f>ABS((E952*F952)-E952)</f>
        <v>838.75500000000011</v>
      </c>
      <c r="H952" s="1" t="s">
        <v>12</v>
      </c>
      <c r="I952" s="1" t="s">
        <v>2390</v>
      </c>
      <c r="J952" s="11">
        <f>VLOOKUP(I952,'%Zdražení'!A:C,3,0)</f>
        <v>0.09</v>
      </c>
      <c r="K952" s="17"/>
      <c r="M952" s="7"/>
    </row>
    <row r="953" spans="2:13" ht="19.5" customHeight="1" x14ac:dyDescent="0.25">
      <c r="B953" s="5" t="s">
        <v>1250</v>
      </c>
      <c r="C953" s="6">
        <v>8595580573584</v>
      </c>
      <c r="D953" s="14" t="s">
        <v>1247</v>
      </c>
      <c r="E953" s="38">
        <v>1074.74</v>
      </c>
      <c r="F953" s="39">
        <f>VLOOKUP(H953,Slevy!B:C,2,0)</f>
        <v>0.5</v>
      </c>
      <c r="G953" s="40">
        <f>ABS((E953*F953)-E953)</f>
        <v>537.37</v>
      </c>
      <c r="H953" s="1" t="s">
        <v>12</v>
      </c>
      <c r="I953" s="1" t="s">
        <v>2390</v>
      </c>
      <c r="J953" s="11">
        <f>VLOOKUP(I953,'%Zdražení'!A:C,3,0)</f>
        <v>0.09</v>
      </c>
      <c r="K953" s="17"/>
      <c r="M953" s="7"/>
    </row>
    <row r="954" spans="2:13" ht="19.5" customHeight="1" x14ac:dyDescent="0.25">
      <c r="B954" s="5" t="s">
        <v>1251</v>
      </c>
      <c r="C954" s="6">
        <v>8595580574055</v>
      </c>
      <c r="D954" s="14" t="s">
        <v>1249</v>
      </c>
      <c r="E954" s="38">
        <v>1799.5900000000001</v>
      </c>
      <c r="F954" s="39">
        <f>VLOOKUP(H954,Slevy!B:C,2,0)</f>
        <v>0.5</v>
      </c>
      <c r="G954" s="40">
        <f>ABS((E954*F954)-E954)</f>
        <v>899.79500000000007</v>
      </c>
      <c r="H954" s="1" t="s">
        <v>12</v>
      </c>
      <c r="I954" s="1" t="s">
        <v>2390</v>
      </c>
      <c r="J954" s="11">
        <f>VLOOKUP(I954,'%Zdražení'!A:C,3,0)</f>
        <v>0.09</v>
      </c>
      <c r="K954" s="17"/>
      <c r="M954" s="7"/>
    </row>
    <row r="955" spans="2:13" ht="19.5" customHeight="1" x14ac:dyDescent="0.25">
      <c r="B955" s="5" t="s">
        <v>1252</v>
      </c>
      <c r="C955" s="6">
        <v>8595580573577</v>
      </c>
      <c r="D955" s="14" t="s">
        <v>1253</v>
      </c>
      <c r="E955" s="38">
        <v>1109.6200000000001</v>
      </c>
      <c r="F955" s="39">
        <f>VLOOKUP(H955,Slevy!B:C,2,0)</f>
        <v>0.5</v>
      </c>
      <c r="G955" s="40">
        <f>ABS((E955*F955)-E955)</f>
        <v>554.81000000000006</v>
      </c>
      <c r="H955" s="1" t="s">
        <v>12</v>
      </c>
      <c r="I955" s="1" t="s">
        <v>2390</v>
      </c>
      <c r="J955" s="11">
        <f>VLOOKUP(I955,'%Zdražení'!A:C,3,0)</f>
        <v>0.09</v>
      </c>
      <c r="K955" s="17"/>
      <c r="M955" s="7"/>
    </row>
    <row r="956" spans="2:13" ht="19.5" customHeight="1" x14ac:dyDescent="0.25">
      <c r="B956" s="5" t="s">
        <v>1254</v>
      </c>
      <c r="C956" s="6">
        <v>8595580574079</v>
      </c>
      <c r="D956" s="14" t="s">
        <v>1255</v>
      </c>
      <c r="E956" s="38">
        <v>2013.2300000000002</v>
      </c>
      <c r="F956" s="39">
        <f>VLOOKUP(H956,Slevy!B:C,2,0)</f>
        <v>0.5</v>
      </c>
      <c r="G956" s="40">
        <f>ABS((E956*F956)-E956)</f>
        <v>1006.6150000000001</v>
      </c>
      <c r="H956" s="1" t="s">
        <v>12</v>
      </c>
      <c r="I956" s="1" t="s">
        <v>2390</v>
      </c>
      <c r="J956" s="11">
        <f>VLOOKUP(I956,'%Zdražení'!A:C,3,0)</f>
        <v>0.09</v>
      </c>
      <c r="K956" s="17"/>
      <c r="M956" s="7"/>
    </row>
    <row r="957" spans="2:13" ht="19.5" customHeight="1" x14ac:dyDescent="0.25">
      <c r="B957" s="5" t="s">
        <v>1256</v>
      </c>
      <c r="C957" s="6">
        <v>8595580573591</v>
      </c>
      <c r="D957" s="14" t="s">
        <v>1253</v>
      </c>
      <c r="E957" s="38">
        <v>1289.47</v>
      </c>
      <c r="F957" s="39">
        <f>VLOOKUP(H957,Slevy!B:C,2,0)</f>
        <v>0.5</v>
      </c>
      <c r="G957" s="40">
        <f>ABS((E957*F957)-E957)</f>
        <v>644.73500000000001</v>
      </c>
      <c r="H957" s="1" t="s">
        <v>12</v>
      </c>
      <c r="I957" s="1" t="s">
        <v>2390</v>
      </c>
      <c r="J957" s="11">
        <f>VLOOKUP(I957,'%Zdražení'!A:C,3,0)</f>
        <v>0.09</v>
      </c>
      <c r="K957" s="17"/>
      <c r="M957" s="7"/>
    </row>
    <row r="958" spans="2:13" ht="19.5" customHeight="1" x14ac:dyDescent="0.25">
      <c r="B958" s="5" t="s">
        <v>1257</v>
      </c>
      <c r="C958" s="6">
        <v>8595580574062</v>
      </c>
      <c r="D958" s="14" t="s">
        <v>1255</v>
      </c>
      <c r="E958" s="38">
        <v>2159.29</v>
      </c>
      <c r="F958" s="39">
        <f>VLOOKUP(H958,Slevy!B:C,2,0)</f>
        <v>0.5</v>
      </c>
      <c r="G958" s="40">
        <f>ABS((E958*F958)-E958)</f>
        <v>1079.645</v>
      </c>
      <c r="H958" s="1" t="s">
        <v>12</v>
      </c>
      <c r="I958" s="1" t="s">
        <v>2390</v>
      </c>
      <c r="J958" s="11">
        <f>VLOOKUP(I958,'%Zdražení'!A:C,3,0)</f>
        <v>0.09</v>
      </c>
      <c r="K958" s="17"/>
      <c r="M958" s="7"/>
    </row>
    <row r="959" spans="2:13" ht="19.5" customHeight="1" x14ac:dyDescent="0.25">
      <c r="B959" s="5" t="s">
        <v>1258</v>
      </c>
      <c r="C959" s="6">
        <v>8595580573461</v>
      </c>
      <c r="D959" s="14" t="s">
        <v>1259</v>
      </c>
      <c r="E959" s="38">
        <v>1657.89</v>
      </c>
      <c r="F959" s="39">
        <f>VLOOKUP(H959,Slevy!B:C,2,0)</f>
        <v>0.5</v>
      </c>
      <c r="G959" s="40">
        <f>ABS((E959*F959)-E959)</f>
        <v>828.94500000000005</v>
      </c>
      <c r="H959" s="1" t="s">
        <v>12</v>
      </c>
      <c r="I959" s="1" t="s">
        <v>2390</v>
      </c>
      <c r="J959" s="11">
        <f>VLOOKUP(I959,'%Zdražení'!A:C,3,0)</f>
        <v>0.09</v>
      </c>
      <c r="K959" s="17"/>
      <c r="M959" s="7"/>
    </row>
    <row r="960" spans="2:13" ht="19.5" customHeight="1" x14ac:dyDescent="0.25">
      <c r="B960" s="5" t="s">
        <v>1260</v>
      </c>
      <c r="C960" s="6">
        <v>8595580573621</v>
      </c>
      <c r="D960" s="14" t="s">
        <v>1261</v>
      </c>
      <c r="E960" s="38">
        <v>1896.6000000000001</v>
      </c>
      <c r="F960" s="39">
        <f>VLOOKUP(H960,Slevy!B:C,2,0)</f>
        <v>0.5</v>
      </c>
      <c r="G960" s="40">
        <f>ABS((E960*F960)-E960)</f>
        <v>948.30000000000007</v>
      </c>
      <c r="H960" s="1" t="s">
        <v>12</v>
      </c>
      <c r="I960" s="1" t="s">
        <v>2390</v>
      </c>
      <c r="J960" s="11">
        <f>VLOOKUP(I960,'%Zdražení'!A:C,3,0)</f>
        <v>0.09</v>
      </c>
      <c r="K960" s="17"/>
      <c r="M960" s="7"/>
    </row>
    <row r="961" spans="2:13" ht="19.5" customHeight="1" x14ac:dyDescent="0.25">
      <c r="B961" s="5" t="s">
        <v>1262</v>
      </c>
      <c r="C961" s="6">
        <v>8595580573485</v>
      </c>
      <c r="D961" s="14" t="s">
        <v>1263</v>
      </c>
      <c r="E961" s="38">
        <v>1989.2500000000002</v>
      </c>
      <c r="F961" s="39">
        <f>VLOOKUP(H961,Slevy!B:C,2,0)</f>
        <v>0.5</v>
      </c>
      <c r="G961" s="40">
        <f>ABS((E961*F961)-E961)</f>
        <v>994.62500000000011</v>
      </c>
      <c r="H961" s="1" t="s">
        <v>12</v>
      </c>
      <c r="I961" s="1" t="s">
        <v>2390</v>
      </c>
      <c r="J961" s="11">
        <f>VLOOKUP(I961,'%Zdražení'!A:C,3,0)</f>
        <v>0.09</v>
      </c>
      <c r="K961" s="17"/>
      <c r="M961" s="7"/>
    </row>
    <row r="962" spans="2:13" ht="19.5" customHeight="1" x14ac:dyDescent="0.25">
      <c r="B962" s="5" t="s">
        <v>1264</v>
      </c>
      <c r="C962" s="6">
        <v>8595580573638</v>
      </c>
      <c r="D962" s="14" t="s">
        <v>1265</v>
      </c>
      <c r="E962" s="38">
        <v>2275.92</v>
      </c>
      <c r="F962" s="39">
        <f>VLOOKUP(H962,Slevy!B:C,2,0)</f>
        <v>0.5</v>
      </c>
      <c r="G962" s="40">
        <f>ABS((E962*F962)-E962)</f>
        <v>1137.96</v>
      </c>
      <c r="H962" s="1" t="s">
        <v>12</v>
      </c>
      <c r="I962" s="1" t="s">
        <v>2390</v>
      </c>
      <c r="J962" s="11">
        <f>VLOOKUP(I962,'%Zdražení'!A:C,3,0)</f>
        <v>0.09</v>
      </c>
      <c r="K962" s="17"/>
      <c r="M962" s="7"/>
    </row>
    <row r="963" spans="2:13" ht="19.5" customHeight="1" x14ac:dyDescent="0.25">
      <c r="B963" s="5" t="s">
        <v>1266</v>
      </c>
      <c r="C963" s="6">
        <v>8595580574499</v>
      </c>
      <c r="D963" s="14" t="s">
        <v>1259</v>
      </c>
      <c r="E963" s="38">
        <v>1915.13</v>
      </c>
      <c r="F963" s="39">
        <f>VLOOKUP(H963,Slevy!B:C,2,0)</f>
        <v>0.5</v>
      </c>
      <c r="G963" s="40">
        <f>ABS((E963*F963)-E963)</f>
        <v>957.56500000000005</v>
      </c>
      <c r="H963" s="1" t="s">
        <v>12</v>
      </c>
      <c r="I963" s="1" t="s">
        <v>2390</v>
      </c>
      <c r="J963" s="11">
        <f>VLOOKUP(I963,'%Zdražení'!A:C,3,0)</f>
        <v>0.09</v>
      </c>
      <c r="K963" s="17"/>
      <c r="M963" s="7"/>
    </row>
    <row r="964" spans="2:13" ht="19.5" customHeight="1" x14ac:dyDescent="0.25">
      <c r="B964" s="5" t="s">
        <v>1267</v>
      </c>
      <c r="C964" s="6">
        <v>8595580574512</v>
      </c>
      <c r="D964" s="14" t="s">
        <v>1259</v>
      </c>
      <c r="E964" s="38">
        <v>1915.13</v>
      </c>
      <c r="F964" s="39">
        <f>VLOOKUP(H964,Slevy!B:C,2,0)</f>
        <v>0.5</v>
      </c>
      <c r="G964" s="40">
        <f>ABS((E964*F964)-E964)</f>
        <v>957.56500000000005</v>
      </c>
      <c r="H964" s="1" t="s">
        <v>12</v>
      </c>
      <c r="I964" s="1" t="s">
        <v>2390</v>
      </c>
      <c r="J964" s="11">
        <f>VLOOKUP(I964,'%Zdražení'!A:C,3,0)</f>
        <v>0.09</v>
      </c>
      <c r="K964" s="17"/>
      <c r="M964" s="7"/>
    </row>
    <row r="965" spans="2:13" ht="19.5" customHeight="1" x14ac:dyDescent="0.25">
      <c r="B965" s="5" t="s">
        <v>1268</v>
      </c>
      <c r="C965" s="6">
        <v>8595580574505</v>
      </c>
      <c r="D965" s="14" t="s">
        <v>1263</v>
      </c>
      <c r="E965" s="38">
        <v>2297.7200000000003</v>
      </c>
      <c r="F965" s="39">
        <f>VLOOKUP(H965,Slevy!B:C,2,0)</f>
        <v>0.5</v>
      </c>
      <c r="G965" s="40">
        <f>ABS((E965*F965)-E965)</f>
        <v>1148.8600000000001</v>
      </c>
      <c r="H965" s="1" t="s">
        <v>12</v>
      </c>
      <c r="I965" s="1" t="s">
        <v>2390</v>
      </c>
      <c r="J965" s="11">
        <f>VLOOKUP(I965,'%Zdražení'!A:C,3,0)</f>
        <v>0.09</v>
      </c>
      <c r="K965" s="17"/>
      <c r="M965" s="7"/>
    </row>
    <row r="966" spans="2:13" ht="19.5" customHeight="1" x14ac:dyDescent="0.25">
      <c r="B966" s="5" t="s">
        <v>1269</v>
      </c>
      <c r="C966" s="6">
        <v>8595580574529</v>
      </c>
      <c r="D966" s="14" t="s">
        <v>1263</v>
      </c>
      <c r="E966" s="38">
        <v>2297.7200000000003</v>
      </c>
      <c r="F966" s="39">
        <f>VLOOKUP(H966,Slevy!B:C,2,0)</f>
        <v>0.5</v>
      </c>
      <c r="G966" s="40">
        <f>ABS((E966*F966)-E966)</f>
        <v>1148.8600000000001</v>
      </c>
      <c r="H966" s="1" t="s">
        <v>12</v>
      </c>
      <c r="I966" s="1" t="s">
        <v>2390</v>
      </c>
      <c r="J966" s="11">
        <f>VLOOKUP(I966,'%Zdražení'!A:C,3,0)</f>
        <v>0.09</v>
      </c>
      <c r="K966" s="17"/>
      <c r="M966" s="7"/>
    </row>
    <row r="967" spans="2:13" ht="19.5" customHeight="1" x14ac:dyDescent="0.25">
      <c r="B967" s="5" t="s">
        <v>1270</v>
      </c>
      <c r="C967" s="6">
        <v>8595580573508</v>
      </c>
      <c r="D967" s="14" t="s">
        <v>1259</v>
      </c>
      <c r="E967" s="38">
        <v>1657.89</v>
      </c>
      <c r="F967" s="39">
        <f>VLOOKUP(H967,Slevy!B:C,2,0)</f>
        <v>0.5</v>
      </c>
      <c r="G967" s="40">
        <f>ABS((E967*F967)-E967)</f>
        <v>828.94500000000005</v>
      </c>
      <c r="H967" s="1" t="s">
        <v>12</v>
      </c>
      <c r="I967" s="1" t="s">
        <v>2390</v>
      </c>
      <c r="J967" s="11">
        <f>VLOOKUP(I967,'%Zdražení'!A:C,3,0)</f>
        <v>0.09</v>
      </c>
      <c r="K967" s="17"/>
      <c r="M967" s="7"/>
    </row>
    <row r="968" spans="2:13" ht="19.5" customHeight="1" x14ac:dyDescent="0.25">
      <c r="B968" s="5" t="s">
        <v>1271</v>
      </c>
      <c r="C968" s="6">
        <v>8595580573607</v>
      </c>
      <c r="D968" s="14" t="s">
        <v>1261</v>
      </c>
      <c r="E968" s="38">
        <v>1924.94</v>
      </c>
      <c r="F968" s="39">
        <f>VLOOKUP(H968,Slevy!B:C,2,0)</f>
        <v>0.5</v>
      </c>
      <c r="G968" s="40">
        <f>ABS((E968*F968)-E968)</f>
        <v>962.47</v>
      </c>
      <c r="H968" s="1" t="s">
        <v>12</v>
      </c>
      <c r="I968" s="1" t="s">
        <v>2390</v>
      </c>
      <c r="J968" s="11">
        <f>VLOOKUP(I968,'%Zdražení'!A:C,3,0)</f>
        <v>0.09</v>
      </c>
      <c r="K968" s="17"/>
      <c r="M968" s="7"/>
    </row>
    <row r="969" spans="2:13" ht="19.5" customHeight="1" x14ac:dyDescent="0.25">
      <c r="B969" s="5" t="s">
        <v>1272</v>
      </c>
      <c r="C969" s="6">
        <v>8595580573515</v>
      </c>
      <c r="D969" s="14" t="s">
        <v>1263</v>
      </c>
      <c r="E969" s="38">
        <v>1989.2500000000002</v>
      </c>
      <c r="F969" s="39">
        <f>VLOOKUP(H969,Slevy!B:C,2,0)</f>
        <v>0.5</v>
      </c>
      <c r="G969" s="40">
        <f>ABS((E969*F969)-E969)</f>
        <v>994.62500000000011</v>
      </c>
      <c r="H969" s="1" t="s">
        <v>12</v>
      </c>
      <c r="I969" s="1" t="s">
        <v>2390</v>
      </c>
      <c r="J969" s="11">
        <f>VLOOKUP(I969,'%Zdražení'!A:C,3,0)</f>
        <v>0.09</v>
      </c>
      <c r="K969" s="17"/>
      <c r="M969" s="7"/>
    </row>
    <row r="970" spans="2:13" ht="19.5" customHeight="1" x14ac:dyDescent="0.25">
      <c r="B970" s="5" t="s">
        <v>1273</v>
      </c>
      <c r="C970" s="6">
        <v>8595580573614</v>
      </c>
      <c r="D970" s="14" t="s">
        <v>1265</v>
      </c>
      <c r="E970" s="38">
        <v>2309.71</v>
      </c>
      <c r="F970" s="39">
        <f>VLOOKUP(H970,Slevy!B:C,2,0)</f>
        <v>0.5</v>
      </c>
      <c r="G970" s="40">
        <f>ABS((E970*F970)-E970)</f>
        <v>1154.855</v>
      </c>
      <c r="H970" s="1" t="s">
        <v>12</v>
      </c>
      <c r="I970" s="1" t="s">
        <v>2390</v>
      </c>
      <c r="J970" s="11">
        <f>VLOOKUP(I970,'%Zdražení'!A:C,3,0)</f>
        <v>0.09</v>
      </c>
      <c r="K970" s="17"/>
      <c r="M970" s="7"/>
    </row>
    <row r="971" spans="2:13" ht="19.5" customHeight="1" x14ac:dyDescent="0.25">
      <c r="B971" s="5" t="s">
        <v>1274</v>
      </c>
      <c r="C971" s="6">
        <v>8595580573478</v>
      </c>
      <c r="D971" s="14" t="s">
        <v>1259</v>
      </c>
      <c r="E971" s="38">
        <v>1923.8500000000001</v>
      </c>
      <c r="F971" s="39">
        <f>VLOOKUP(H971,Slevy!B:C,2,0)</f>
        <v>0.5</v>
      </c>
      <c r="G971" s="40">
        <f>ABS((E971*F971)-E971)</f>
        <v>961.92500000000007</v>
      </c>
      <c r="H971" s="1" t="s">
        <v>12</v>
      </c>
      <c r="I971" s="1" t="s">
        <v>2390</v>
      </c>
      <c r="J971" s="11">
        <f>VLOOKUP(I971,'%Zdražení'!A:C,3,0)</f>
        <v>0.09</v>
      </c>
      <c r="K971" s="17"/>
      <c r="M971" s="7"/>
    </row>
    <row r="972" spans="2:13" ht="19.5" customHeight="1" x14ac:dyDescent="0.25">
      <c r="B972" s="5" t="s">
        <v>1275</v>
      </c>
      <c r="C972" s="6">
        <v>8595580573492</v>
      </c>
      <c r="D972" s="14" t="s">
        <v>1263</v>
      </c>
      <c r="E972" s="38">
        <v>2308.6200000000003</v>
      </c>
      <c r="F972" s="39">
        <f>VLOOKUP(H972,Slevy!B:C,2,0)</f>
        <v>0.5</v>
      </c>
      <c r="G972" s="40">
        <f>ABS((E972*F972)-E972)</f>
        <v>1154.3100000000002</v>
      </c>
      <c r="H972" s="1" t="s">
        <v>12</v>
      </c>
      <c r="I972" s="1" t="s">
        <v>2390</v>
      </c>
      <c r="J972" s="11">
        <f>VLOOKUP(I972,'%Zdražení'!A:C,3,0)</f>
        <v>0.09</v>
      </c>
      <c r="K972" s="17"/>
      <c r="M972" s="7"/>
    </row>
    <row r="973" spans="2:13" ht="19.5" customHeight="1" x14ac:dyDescent="0.25">
      <c r="B973" s="5" t="s">
        <v>1276</v>
      </c>
      <c r="C973" s="6">
        <v>8595580573805</v>
      </c>
      <c r="D973" s="14" t="s">
        <v>1277</v>
      </c>
      <c r="E973" s="38">
        <v>132.98000000000002</v>
      </c>
      <c r="F973" s="39">
        <f>VLOOKUP(H973,Slevy!B:C,2,0)</f>
        <v>0.5</v>
      </c>
      <c r="G973" s="40">
        <f>ABS((E973*F973)-E973)</f>
        <v>66.490000000000009</v>
      </c>
      <c r="H973" s="1" t="s">
        <v>12</v>
      </c>
      <c r="I973" s="1" t="s">
        <v>2390</v>
      </c>
      <c r="J973" s="11">
        <f>VLOOKUP(I973,'%Zdražení'!A:C,3,0)</f>
        <v>0.09</v>
      </c>
      <c r="K973" s="17"/>
      <c r="M973" s="7"/>
    </row>
    <row r="974" spans="2:13" ht="19.5" customHeight="1" x14ac:dyDescent="0.25">
      <c r="B974" s="5" t="s">
        <v>1278</v>
      </c>
      <c r="C974" s="6">
        <v>8595580573782</v>
      </c>
      <c r="D974" s="14" t="s">
        <v>1279</v>
      </c>
      <c r="E974" s="38">
        <v>136.25</v>
      </c>
      <c r="F974" s="39">
        <f>VLOOKUP(H974,Slevy!B:C,2,0)</f>
        <v>0.5</v>
      </c>
      <c r="G974" s="40">
        <f>ABS((E974*F974)-E974)</f>
        <v>68.125</v>
      </c>
      <c r="H974" s="1" t="s">
        <v>12</v>
      </c>
      <c r="I974" s="1" t="s">
        <v>2390</v>
      </c>
      <c r="J974" s="11">
        <f>VLOOKUP(I974,'%Zdražení'!A:C,3,0)</f>
        <v>0.09</v>
      </c>
      <c r="K974" s="17"/>
      <c r="M974" s="7"/>
    </row>
    <row r="975" spans="2:13" ht="19.5" customHeight="1" x14ac:dyDescent="0.25">
      <c r="B975" s="5" t="s">
        <v>1280</v>
      </c>
      <c r="C975" s="6">
        <v>8595580573812</v>
      </c>
      <c r="D975" s="14" t="s">
        <v>1281</v>
      </c>
      <c r="E975" s="38">
        <v>141.70000000000002</v>
      </c>
      <c r="F975" s="39">
        <f>VLOOKUP(H975,Slevy!B:C,2,0)</f>
        <v>0.5</v>
      </c>
      <c r="G975" s="40">
        <f>ABS((E975*F975)-E975)</f>
        <v>70.850000000000009</v>
      </c>
      <c r="H975" s="1" t="s">
        <v>12</v>
      </c>
      <c r="I975" s="1" t="s">
        <v>2390</v>
      </c>
      <c r="J975" s="11">
        <f>VLOOKUP(I975,'%Zdražení'!A:C,3,0)</f>
        <v>0.09</v>
      </c>
      <c r="K975" s="17"/>
      <c r="M975" s="7"/>
    </row>
    <row r="976" spans="2:13" ht="19.5" customHeight="1" x14ac:dyDescent="0.25">
      <c r="B976" s="5" t="s">
        <v>1282</v>
      </c>
      <c r="C976" s="6">
        <v>8595580573799</v>
      </c>
      <c r="D976" s="14" t="s">
        <v>1283</v>
      </c>
      <c r="E976" s="38">
        <v>149.33000000000001</v>
      </c>
      <c r="F976" s="39">
        <f>VLOOKUP(H976,Slevy!B:C,2,0)</f>
        <v>0.5</v>
      </c>
      <c r="G976" s="40">
        <f>ABS((E976*F976)-E976)</f>
        <v>74.665000000000006</v>
      </c>
      <c r="H976" s="1" t="s">
        <v>12</v>
      </c>
      <c r="I976" s="1" t="s">
        <v>2390</v>
      </c>
      <c r="J976" s="11">
        <f>VLOOKUP(I976,'%Zdražení'!A:C,3,0)</f>
        <v>0.09</v>
      </c>
      <c r="K976" s="17"/>
      <c r="M976" s="7"/>
    </row>
    <row r="977" spans="2:13" ht="19.5" customHeight="1" x14ac:dyDescent="0.25">
      <c r="B977" s="4"/>
      <c r="C977" s="4"/>
      <c r="D977" s="44" t="s">
        <v>1284</v>
      </c>
      <c r="E977" s="37"/>
      <c r="F977" s="37"/>
      <c r="G977" s="37"/>
      <c r="H977" s="4"/>
      <c r="I977" s="4"/>
      <c r="J977" s="4"/>
      <c r="K977" s="4"/>
    </row>
    <row r="978" spans="2:13" ht="19.5" customHeight="1" x14ac:dyDescent="0.25">
      <c r="B978" s="5" t="s">
        <v>1285</v>
      </c>
      <c r="C978" s="6">
        <v>8595580574536</v>
      </c>
      <c r="D978" s="14" t="s">
        <v>1286</v>
      </c>
      <c r="E978" s="38">
        <v>509.03000000000003</v>
      </c>
      <c r="F978" s="39">
        <f>VLOOKUP(H978,Slevy!B:C,2,0)</f>
        <v>0.5</v>
      </c>
      <c r="G978" s="40">
        <f>ABS((E978*F978)-E978)</f>
        <v>254.51500000000001</v>
      </c>
      <c r="H978" s="1" t="s">
        <v>12</v>
      </c>
      <c r="I978" s="1" t="s">
        <v>2390</v>
      </c>
      <c r="J978" s="11">
        <f>VLOOKUP(I978,'%Zdražení'!A:C,3,0)</f>
        <v>0.09</v>
      </c>
      <c r="K978" s="17"/>
      <c r="M978" s="7"/>
    </row>
    <row r="979" spans="2:13" ht="19.5" customHeight="1" x14ac:dyDescent="0.25">
      <c r="B979" s="5" t="s">
        <v>1287</v>
      </c>
      <c r="C979" s="6">
        <v>8595580574543</v>
      </c>
      <c r="D979" s="14" t="s">
        <v>1288</v>
      </c>
      <c r="E979" s="38">
        <v>611.49</v>
      </c>
      <c r="F979" s="39">
        <f>VLOOKUP(H979,Slevy!B:C,2,0)</f>
        <v>0.5</v>
      </c>
      <c r="G979" s="40">
        <f>ABS((E979*F979)-E979)</f>
        <v>305.745</v>
      </c>
      <c r="H979" s="1" t="s">
        <v>12</v>
      </c>
      <c r="I979" s="1" t="s">
        <v>2390</v>
      </c>
      <c r="J979" s="11">
        <f>VLOOKUP(I979,'%Zdražení'!A:C,3,0)</f>
        <v>0.09</v>
      </c>
      <c r="K979" s="17"/>
      <c r="M979" s="7"/>
    </row>
    <row r="980" spans="2:13" ht="19.5" customHeight="1" x14ac:dyDescent="0.25">
      <c r="B980" s="5" t="s">
        <v>1289</v>
      </c>
      <c r="C980" s="6">
        <v>8595580575748</v>
      </c>
      <c r="D980" s="14" t="s">
        <v>1286</v>
      </c>
      <c r="E980" s="38">
        <v>765.18000000000006</v>
      </c>
      <c r="F980" s="39">
        <f>VLOOKUP(H980,Slevy!B:C,2,0)</f>
        <v>0.5</v>
      </c>
      <c r="G980" s="40">
        <f>ABS((E980*F980)-E980)</f>
        <v>382.59000000000003</v>
      </c>
      <c r="H980" s="1" t="s">
        <v>12</v>
      </c>
      <c r="I980" s="1" t="s">
        <v>2390</v>
      </c>
      <c r="J980" s="11">
        <f>VLOOKUP(I980,'%Zdražení'!A:C,3,0)</f>
        <v>0.09</v>
      </c>
      <c r="K980" s="17"/>
      <c r="M980" s="7"/>
    </row>
    <row r="981" spans="2:13" ht="19.5" customHeight="1" x14ac:dyDescent="0.25">
      <c r="B981" s="5" t="s">
        <v>1290</v>
      </c>
      <c r="C981" s="6">
        <v>8595580575755</v>
      </c>
      <c r="D981" s="14" t="s">
        <v>1288</v>
      </c>
      <c r="E981" s="38">
        <v>918.87000000000012</v>
      </c>
      <c r="F981" s="39">
        <f>VLOOKUP(H981,Slevy!B:C,2,0)</f>
        <v>0.5</v>
      </c>
      <c r="G981" s="40">
        <f>ABS((E981*F981)-E981)</f>
        <v>459.43500000000006</v>
      </c>
      <c r="H981" s="1" t="s">
        <v>12</v>
      </c>
      <c r="I981" s="1" t="s">
        <v>2390</v>
      </c>
      <c r="J981" s="11">
        <f>VLOOKUP(I981,'%Zdražení'!A:C,3,0)</f>
        <v>0.09</v>
      </c>
      <c r="K981" s="17"/>
      <c r="M981" s="7"/>
    </row>
    <row r="982" spans="2:13" ht="19.5" customHeight="1" x14ac:dyDescent="0.25">
      <c r="B982" s="5" t="s">
        <v>1291</v>
      </c>
      <c r="C982" s="6">
        <v>8595580573652</v>
      </c>
      <c r="D982" s="14" t="s">
        <v>1292</v>
      </c>
      <c r="E982" s="38">
        <v>1054.03</v>
      </c>
      <c r="F982" s="39">
        <f>VLOOKUP(H982,Slevy!B:C,2,0)</f>
        <v>0.5</v>
      </c>
      <c r="G982" s="40">
        <f>ABS((E982*F982)-E982)</f>
        <v>527.01499999999999</v>
      </c>
      <c r="H982" s="1" t="s">
        <v>12</v>
      </c>
      <c r="I982" s="1" t="s">
        <v>2390</v>
      </c>
      <c r="J982" s="11">
        <f>VLOOKUP(I982,'%Zdražení'!A:C,3,0)</f>
        <v>0.09</v>
      </c>
      <c r="K982" s="17"/>
      <c r="M982" s="7"/>
    </row>
    <row r="983" spans="2:13" ht="19.5" customHeight="1" x14ac:dyDescent="0.25">
      <c r="B983" s="5" t="s">
        <v>1293</v>
      </c>
      <c r="C983" s="6">
        <v>8595580574093</v>
      </c>
      <c r="D983" s="14" t="s">
        <v>1292</v>
      </c>
      <c r="E983" s="38">
        <v>1765.8000000000002</v>
      </c>
      <c r="F983" s="39">
        <f>VLOOKUP(H983,Slevy!B:C,2,0)</f>
        <v>0.5</v>
      </c>
      <c r="G983" s="40">
        <f>ABS((E983*F983)-E983)</f>
        <v>882.90000000000009</v>
      </c>
      <c r="H983" s="1" t="s">
        <v>12</v>
      </c>
      <c r="I983" s="1" t="s">
        <v>2390</v>
      </c>
      <c r="J983" s="11">
        <f>VLOOKUP(I983,'%Zdražení'!A:C,3,0)</f>
        <v>0.09</v>
      </c>
      <c r="K983" s="17"/>
      <c r="M983" s="7"/>
    </row>
    <row r="984" spans="2:13" ht="19.5" customHeight="1" x14ac:dyDescent="0.25">
      <c r="B984" s="5" t="s">
        <v>1294</v>
      </c>
      <c r="C984" s="6">
        <v>8595580573645</v>
      </c>
      <c r="D984" s="14" t="s">
        <v>1295</v>
      </c>
      <c r="E984" s="38">
        <v>1265.49</v>
      </c>
      <c r="F984" s="39">
        <f>VLOOKUP(H984,Slevy!B:C,2,0)</f>
        <v>0.5</v>
      </c>
      <c r="G984" s="40">
        <f>ABS((E984*F984)-E984)</f>
        <v>632.745</v>
      </c>
      <c r="H984" s="1" t="s">
        <v>12</v>
      </c>
      <c r="I984" s="1" t="s">
        <v>2390</v>
      </c>
      <c r="J984" s="11">
        <f>VLOOKUP(I984,'%Zdražení'!A:C,3,0)</f>
        <v>0.09</v>
      </c>
      <c r="K984" s="17"/>
      <c r="M984" s="7"/>
    </row>
    <row r="985" spans="2:13" ht="19.5" customHeight="1" x14ac:dyDescent="0.25">
      <c r="B985" s="5" t="s">
        <v>1296</v>
      </c>
      <c r="C985" s="6">
        <v>8595580574109</v>
      </c>
      <c r="D985" s="14" t="s">
        <v>1295</v>
      </c>
      <c r="E985" s="38">
        <v>2118.96</v>
      </c>
      <c r="F985" s="39">
        <f>VLOOKUP(H985,Slevy!B:C,2,0)</f>
        <v>0.5</v>
      </c>
      <c r="G985" s="40">
        <f>ABS((E985*F985)-E985)</f>
        <v>1059.48</v>
      </c>
      <c r="H985" s="1" t="s">
        <v>12</v>
      </c>
      <c r="I985" s="1" t="s">
        <v>2390</v>
      </c>
      <c r="J985" s="11">
        <f>VLOOKUP(I985,'%Zdražení'!A:C,3,0)</f>
        <v>0.09</v>
      </c>
      <c r="K985" s="17"/>
      <c r="M985" s="7"/>
    </row>
    <row r="986" spans="2:13" ht="19.5" customHeight="1" x14ac:dyDescent="0.25">
      <c r="B986" s="5" t="s">
        <v>1297</v>
      </c>
      <c r="C986" s="6">
        <v>8595580573744</v>
      </c>
      <c r="D986" s="14" t="s">
        <v>1298</v>
      </c>
      <c r="E986" s="38">
        <v>1966.3600000000001</v>
      </c>
      <c r="F986" s="39">
        <f>VLOOKUP(H986,Slevy!B:C,2,0)</f>
        <v>0.5</v>
      </c>
      <c r="G986" s="40">
        <f>ABS((E986*F986)-E986)</f>
        <v>983.18000000000006</v>
      </c>
      <c r="H986" s="1" t="s">
        <v>12</v>
      </c>
      <c r="I986" s="1" t="s">
        <v>2390</v>
      </c>
      <c r="J986" s="11">
        <f>VLOOKUP(I986,'%Zdražení'!A:C,3,0)</f>
        <v>0.09</v>
      </c>
      <c r="K986" s="17"/>
      <c r="M986" s="7"/>
    </row>
    <row r="987" spans="2:13" ht="19.5" customHeight="1" x14ac:dyDescent="0.25">
      <c r="B987" s="5" t="s">
        <v>1299</v>
      </c>
      <c r="C987" s="6">
        <v>8595580573751</v>
      </c>
      <c r="D987" s="14" t="s">
        <v>1300</v>
      </c>
      <c r="E987" s="38">
        <v>2359.8500000000004</v>
      </c>
      <c r="F987" s="39">
        <f>VLOOKUP(H987,Slevy!B:C,2,0)</f>
        <v>0.5</v>
      </c>
      <c r="G987" s="40">
        <f>ABS((E987*F987)-E987)</f>
        <v>1179.9250000000002</v>
      </c>
      <c r="H987" s="1" t="s">
        <v>12</v>
      </c>
      <c r="I987" s="1" t="s">
        <v>2390</v>
      </c>
      <c r="J987" s="11">
        <f>VLOOKUP(I987,'%Zdražení'!A:C,3,0)</f>
        <v>0.09</v>
      </c>
      <c r="K987" s="17"/>
      <c r="M987" s="7"/>
    </row>
    <row r="988" spans="2:13" ht="19.5" customHeight="1" x14ac:dyDescent="0.25">
      <c r="B988" s="5" t="s">
        <v>1301</v>
      </c>
      <c r="C988" s="6">
        <v>8595580573720</v>
      </c>
      <c r="D988" s="14" t="s">
        <v>1298</v>
      </c>
      <c r="E988" s="38">
        <v>1728.7400000000002</v>
      </c>
      <c r="F988" s="39">
        <f>VLOOKUP(H988,Slevy!B:C,2,0)</f>
        <v>0.5</v>
      </c>
      <c r="G988" s="40">
        <f>ABS((E988*F988)-E988)</f>
        <v>864.37000000000012</v>
      </c>
      <c r="H988" s="1" t="s">
        <v>12</v>
      </c>
      <c r="I988" s="1" t="s">
        <v>2390</v>
      </c>
      <c r="J988" s="11">
        <f>VLOOKUP(I988,'%Zdražení'!A:C,3,0)</f>
        <v>0.09</v>
      </c>
      <c r="K988" s="17"/>
      <c r="M988" s="7"/>
    </row>
    <row r="989" spans="2:13" ht="19.5" customHeight="1" x14ac:dyDescent="0.25">
      <c r="B989" s="5" t="s">
        <v>1302</v>
      </c>
      <c r="C989" s="6">
        <v>8595580573874</v>
      </c>
      <c r="D989" s="14" t="s">
        <v>1298</v>
      </c>
      <c r="E989" s="38">
        <v>1728.7400000000002</v>
      </c>
      <c r="F989" s="39">
        <f>VLOOKUP(H989,Slevy!B:C,2,0)</f>
        <v>0.5</v>
      </c>
      <c r="G989" s="40">
        <f>ABS((E989*F989)-E989)</f>
        <v>864.37000000000012</v>
      </c>
      <c r="H989" s="1" t="s">
        <v>12</v>
      </c>
      <c r="I989" s="1" t="s">
        <v>2390</v>
      </c>
      <c r="J989" s="11">
        <f>VLOOKUP(I989,'%Zdražení'!A:C,3,0)</f>
        <v>0.09</v>
      </c>
      <c r="K989" s="17"/>
      <c r="M989" s="7"/>
    </row>
    <row r="990" spans="2:13" ht="19.5" customHeight="1" x14ac:dyDescent="0.25">
      <c r="B990" s="5" t="s">
        <v>1303</v>
      </c>
      <c r="C990" s="6">
        <v>8595580573737</v>
      </c>
      <c r="D990" s="14" t="s">
        <v>1300</v>
      </c>
      <c r="E990" s="38">
        <v>2074.27</v>
      </c>
      <c r="F990" s="39">
        <f>VLOOKUP(H990,Slevy!B:C,2,0)</f>
        <v>0.5</v>
      </c>
      <c r="G990" s="40">
        <f>ABS((E990*F990)-E990)</f>
        <v>1037.135</v>
      </c>
      <c r="H990" s="1" t="s">
        <v>12</v>
      </c>
      <c r="I990" s="1" t="s">
        <v>2390</v>
      </c>
      <c r="J990" s="11">
        <f>VLOOKUP(I990,'%Zdražení'!A:C,3,0)</f>
        <v>0.09</v>
      </c>
      <c r="K990" s="17"/>
      <c r="M990" s="7"/>
    </row>
    <row r="991" spans="2:13" ht="19.5" customHeight="1" x14ac:dyDescent="0.25">
      <c r="B991" s="5" t="s">
        <v>1304</v>
      </c>
      <c r="C991" s="6">
        <v>8595580573881</v>
      </c>
      <c r="D991" s="14" t="s">
        <v>1300</v>
      </c>
      <c r="E991" s="38">
        <v>2074.27</v>
      </c>
      <c r="F991" s="39">
        <f>VLOOKUP(H991,Slevy!B:C,2,0)</f>
        <v>0.5</v>
      </c>
      <c r="G991" s="40">
        <f>ABS((E991*F991)-E991)</f>
        <v>1037.135</v>
      </c>
      <c r="H991" s="1" t="s">
        <v>12</v>
      </c>
      <c r="I991" s="1" t="s">
        <v>2390</v>
      </c>
      <c r="J991" s="11">
        <f>VLOOKUP(I991,'%Zdražení'!A:C,3,0)</f>
        <v>0.09</v>
      </c>
      <c r="K991" s="17"/>
      <c r="M991" s="7"/>
    </row>
    <row r="992" spans="2:13" ht="19.5" customHeight="1" x14ac:dyDescent="0.25">
      <c r="B992" s="5" t="s">
        <v>1305</v>
      </c>
      <c r="C992" s="6">
        <v>8595580573683</v>
      </c>
      <c r="D992" s="14" t="s">
        <v>1298</v>
      </c>
      <c r="E992" s="38">
        <v>1966.3600000000001</v>
      </c>
      <c r="F992" s="39">
        <f>VLOOKUP(H992,Slevy!B:C,2,0)</f>
        <v>0.5</v>
      </c>
      <c r="G992" s="40">
        <f>ABS((E992*F992)-E992)</f>
        <v>983.18000000000006</v>
      </c>
      <c r="H992" s="1" t="s">
        <v>12</v>
      </c>
      <c r="I992" s="1" t="s">
        <v>2390</v>
      </c>
      <c r="J992" s="11">
        <f>VLOOKUP(I992,'%Zdražení'!A:C,3,0)</f>
        <v>0.09</v>
      </c>
      <c r="K992" s="17"/>
      <c r="M992" s="7"/>
    </row>
    <row r="993" spans="2:13" ht="19.5" customHeight="1" x14ac:dyDescent="0.25">
      <c r="B993" s="5" t="s">
        <v>1306</v>
      </c>
      <c r="C993" s="6">
        <v>8595580573690</v>
      </c>
      <c r="D993" s="14" t="s">
        <v>1300</v>
      </c>
      <c r="E993" s="38">
        <v>2359.8500000000004</v>
      </c>
      <c r="F993" s="39">
        <f>VLOOKUP(H993,Slevy!B:C,2,0)</f>
        <v>0.5</v>
      </c>
      <c r="G993" s="40">
        <f>ABS((E993*F993)-E993)</f>
        <v>1179.9250000000002</v>
      </c>
      <c r="H993" s="1" t="s">
        <v>12</v>
      </c>
      <c r="I993" s="1" t="s">
        <v>2390</v>
      </c>
      <c r="J993" s="11">
        <f>VLOOKUP(I993,'%Zdražení'!A:C,3,0)</f>
        <v>0.09</v>
      </c>
      <c r="K993" s="17"/>
      <c r="M993" s="7"/>
    </row>
    <row r="994" spans="2:13" ht="19.5" customHeight="1" x14ac:dyDescent="0.25">
      <c r="B994" s="5" t="s">
        <v>1307</v>
      </c>
      <c r="C994" s="6">
        <v>8595580574475</v>
      </c>
      <c r="D994" s="14" t="s">
        <v>1298</v>
      </c>
      <c r="E994" s="38">
        <v>1728.7400000000002</v>
      </c>
      <c r="F994" s="39">
        <f>VLOOKUP(H994,Slevy!B:C,2,0)</f>
        <v>0.5</v>
      </c>
      <c r="G994" s="40">
        <f>ABS((E994*F994)-E994)</f>
        <v>864.37000000000012</v>
      </c>
      <c r="H994" s="1" t="s">
        <v>12</v>
      </c>
      <c r="I994" s="1" t="s">
        <v>2390</v>
      </c>
      <c r="J994" s="11">
        <f>VLOOKUP(I994,'%Zdražení'!A:C,3,0)</f>
        <v>0.09</v>
      </c>
      <c r="K994" s="17"/>
      <c r="M994" s="7"/>
    </row>
    <row r="995" spans="2:13" ht="19.5" customHeight="1" x14ac:dyDescent="0.25">
      <c r="B995" s="5" t="s">
        <v>1308</v>
      </c>
      <c r="C995" s="6">
        <v>8595580574482</v>
      </c>
      <c r="D995" s="14" t="s">
        <v>1300</v>
      </c>
      <c r="E995" s="38">
        <v>2074.27</v>
      </c>
      <c r="F995" s="39">
        <f>VLOOKUP(H995,Slevy!B:C,2,0)</f>
        <v>0.5</v>
      </c>
      <c r="G995" s="40">
        <f>ABS((E995*F995)-E995)</f>
        <v>1037.135</v>
      </c>
      <c r="H995" s="1" t="s">
        <v>12</v>
      </c>
      <c r="I995" s="1" t="s">
        <v>2390</v>
      </c>
      <c r="J995" s="11">
        <f>VLOOKUP(I995,'%Zdražení'!A:C,3,0)</f>
        <v>0.09</v>
      </c>
      <c r="K995" s="17"/>
      <c r="M995" s="7"/>
    </row>
    <row r="996" spans="2:13" ht="19.5" customHeight="1" x14ac:dyDescent="0.25">
      <c r="B996" s="5" t="s">
        <v>1309</v>
      </c>
      <c r="C996" s="6">
        <v>8595580573829</v>
      </c>
      <c r="D996" s="14" t="s">
        <v>1310</v>
      </c>
      <c r="E996" s="38">
        <v>104.64000000000001</v>
      </c>
      <c r="F996" s="39">
        <f>VLOOKUP(H996,Slevy!B:C,2,0)</f>
        <v>0.5</v>
      </c>
      <c r="G996" s="40">
        <f>ABS((E996*F996)-E996)</f>
        <v>52.320000000000007</v>
      </c>
      <c r="H996" s="1" t="s">
        <v>12</v>
      </c>
      <c r="I996" s="1" t="s">
        <v>2390</v>
      </c>
      <c r="J996" s="11">
        <f>VLOOKUP(I996,'%Zdražení'!A:C,3,0)</f>
        <v>0.09</v>
      </c>
      <c r="K996" s="17"/>
      <c r="M996" s="7"/>
    </row>
    <row r="997" spans="2:13" ht="19.5" customHeight="1" x14ac:dyDescent="0.25">
      <c r="B997" s="5" t="s">
        <v>1311</v>
      </c>
      <c r="C997" s="6">
        <v>8595580573836</v>
      </c>
      <c r="D997" s="14" t="s">
        <v>1312</v>
      </c>
      <c r="E997" s="38">
        <v>114.45</v>
      </c>
      <c r="F997" s="39">
        <f>VLOOKUP(H997,Slevy!B:C,2,0)</f>
        <v>0.5</v>
      </c>
      <c r="G997" s="40">
        <f>ABS((E997*F997)-E997)</f>
        <v>57.225000000000001</v>
      </c>
      <c r="H997" s="1" t="s">
        <v>12</v>
      </c>
      <c r="I997" s="1" t="s">
        <v>2390</v>
      </c>
      <c r="J997" s="11">
        <f>VLOOKUP(I997,'%Zdražení'!A:C,3,0)</f>
        <v>0.09</v>
      </c>
      <c r="K997" s="17"/>
      <c r="M997" s="7"/>
    </row>
    <row r="998" spans="2:13" ht="19.5" customHeight="1" x14ac:dyDescent="0.25">
      <c r="B998" s="4"/>
      <c r="C998" s="4"/>
      <c r="D998" s="44" t="s">
        <v>1313</v>
      </c>
      <c r="E998" s="37"/>
      <c r="F998" s="37"/>
      <c r="G998" s="37"/>
      <c r="H998" s="4"/>
      <c r="I998" s="4"/>
      <c r="J998" s="4"/>
      <c r="K998" s="4"/>
    </row>
    <row r="999" spans="2:13" ht="19.5" customHeight="1" x14ac:dyDescent="0.25">
      <c r="B999" s="5" t="s">
        <v>1314</v>
      </c>
      <c r="C999" s="6">
        <v>8595580504991</v>
      </c>
      <c r="D999" s="14" t="s">
        <v>1315</v>
      </c>
      <c r="E999" s="38">
        <v>998.74260000000004</v>
      </c>
      <c r="F999" s="39">
        <f>VLOOKUP(H999,Slevy!B:C,2,0)</f>
        <v>0.5</v>
      </c>
      <c r="G999" s="40">
        <f>ABS((E999*F999)-E999)</f>
        <v>499.37130000000002</v>
      </c>
      <c r="H999" s="1" t="s">
        <v>557</v>
      </c>
      <c r="I999" s="1" t="s">
        <v>2387</v>
      </c>
      <c r="J999" s="11">
        <f>VLOOKUP(I999,'%Zdražení'!A:C,3,0)</f>
        <v>0.06</v>
      </c>
      <c r="K999" s="17"/>
      <c r="M999" s="7"/>
    </row>
    <row r="1000" spans="2:13" ht="19.5" customHeight="1" x14ac:dyDescent="0.25">
      <c r="B1000" s="5" t="s">
        <v>1316</v>
      </c>
      <c r="C1000" s="6">
        <v>8595580505011</v>
      </c>
      <c r="D1000" s="14" t="s">
        <v>1315</v>
      </c>
      <c r="E1000" s="38">
        <v>1076.5572</v>
      </c>
      <c r="F1000" s="39">
        <f>VLOOKUP(H1000,Slevy!B:C,2,0)</f>
        <v>0.5</v>
      </c>
      <c r="G1000" s="40">
        <f>ABS((E1000*F1000)-E1000)</f>
        <v>538.27859999999998</v>
      </c>
      <c r="H1000" s="1" t="s">
        <v>557</v>
      </c>
      <c r="I1000" s="1" t="s">
        <v>2387</v>
      </c>
      <c r="J1000" s="11">
        <f>VLOOKUP(I1000,'%Zdražení'!A:C,3,0)</f>
        <v>0.06</v>
      </c>
      <c r="K1000" s="17"/>
      <c r="M1000" s="7"/>
    </row>
    <row r="1001" spans="2:13" ht="19.5" customHeight="1" x14ac:dyDescent="0.25">
      <c r="B1001" s="5" t="s">
        <v>1317</v>
      </c>
      <c r="C1001" s="6">
        <v>8595580505035</v>
      </c>
      <c r="D1001" s="14" t="s">
        <v>1315</v>
      </c>
      <c r="E1001" s="38">
        <v>1154.3824</v>
      </c>
      <c r="F1001" s="39">
        <f>VLOOKUP(H1001,Slevy!B:C,2,0)</f>
        <v>0.5</v>
      </c>
      <c r="G1001" s="40">
        <f>ABS((E1001*F1001)-E1001)</f>
        <v>577.19119999999998</v>
      </c>
      <c r="H1001" s="1" t="s">
        <v>557</v>
      </c>
      <c r="I1001" s="1" t="s">
        <v>2387</v>
      </c>
      <c r="J1001" s="11">
        <f>VLOOKUP(I1001,'%Zdražení'!A:C,3,0)</f>
        <v>0.06</v>
      </c>
      <c r="K1001" s="17"/>
      <c r="M1001" s="7"/>
    </row>
    <row r="1002" spans="2:13" ht="19.5" customHeight="1" x14ac:dyDescent="0.25">
      <c r="B1002" s="5" t="s">
        <v>1318</v>
      </c>
      <c r="C1002" s="6">
        <v>8595580505059</v>
      </c>
      <c r="D1002" s="14" t="s">
        <v>1315</v>
      </c>
      <c r="E1002" s="38">
        <v>1232.2076000000002</v>
      </c>
      <c r="F1002" s="39">
        <f>VLOOKUP(H1002,Slevy!B:C,2,0)</f>
        <v>0.5</v>
      </c>
      <c r="G1002" s="40">
        <f>ABS((E1002*F1002)-E1002)</f>
        <v>616.10380000000009</v>
      </c>
      <c r="H1002" s="1" t="s">
        <v>557</v>
      </c>
      <c r="I1002" s="1" t="s">
        <v>2387</v>
      </c>
      <c r="J1002" s="11">
        <f>VLOOKUP(I1002,'%Zdražení'!A:C,3,0)</f>
        <v>0.06</v>
      </c>
      <c r="K1002" s="17"/>
      <c r="M1002" s="7"/>
    </row>
    <row r="1003" spans="2:13" ht="19.5" customHeight="1" x14ac:dyDescent="0.25">
      <c r="B1003" s="5" t="s">
        <v>1319</v>
      </c>
      <c r="C1003" s="6">
        <v>8595580505073</v>
      </c>
      <c r="D1003" s="14" t="s">
        <v>1315</v>
      </c>
      <c r="E1003" s="38">
        <v>1310.0221999999999</v>
      </c>
      <c r="F1003" s="39">
        <f>VLOOKUP(H1003,Slevy!B:C,2,0)</f>
        <v>0.5</v>
      </c>
      <c r="G1003" s="40">
        <f>ABS((E1003*F1003)-E1003)</f>
        <v>655.01109999999994</v>
      </c>
      <c r="H1003" s="1" t="s">
        <v>557</v>
      </c>
      <c r="I1003" s="1" t="s">
        <v>2387</v>
      </c>
      <c r="J1003" s="11">
        <f>VLOOKUP(I1003,'%Zdražení'!A:C,3,0)</f>
        <v>0.06</v>
      </c>
      <c r="K1003" s="17"/>
      <c r="M1003" s="7"/>
    </row>
    <row r="1004" spans="2:13" ht="19.5" customHeight="1" x14ac:dyDescent="0.25">
      <c r="B1004" s="5" t="s">
        <v>1320</v>
      </c>
      <c r="C1004" s="6">
        <v>8595580505097</v>
      </c>
      <c r="D1004" s="14" t="s">
        <v>1315</v>
      </c>
      <c r="E1004" s="38">
        <v>1387.8579999999999</v>
      </c>
      <c r="F1004" s="39">
        <f>VLOOKUP(H1004,Slevy!B:C,2,0)</f>
        <v>0.5</v>
      </c>
      <c r="G1004" s="40">
        <f>ABS((E1004*F1004)-E1004)</f>
        <v>693.92899999999997</v>
      </c>
      <c r="H1004" s="1" t="s">
        <v>557</v>
      </c>
      <c r="I1004" s="1" t="s">
        <v>2387</v>
      </c>
      <c r="J1004" s="11">
        <f>VLOOKUP(I1004,'%Zdražení'!A:C,3,0)</f>
        <v>0.06</v>
      </c>
      <c r="K1004" s="17"/>
      <c r="M1004" s="7"/>
    </row>
    <row r="1005" spans="2:13" ht="19.5" customHeight="1" x14ac:dyDescent="0.25">
      <c r="B1005" s="5" t="s">
        <v>1321</v>
      </c>
      <c r="C1005" s="6">
        <v>8595580504717</v>
      </c>
      <c r="D1005" s="14" t="s">
        <v>1322</v>
      </c>
      <c r="E1005" s="38">
        <v>1206.2588000000001</v>
      </c>
      <c r="F1005" s="39">
        <f>VLOOKUP(H1005,Slevy!B:C,2,0)</f>
        <v>0.5</v>
      </c>
      <c r="G1005" s="40">
        <f>ABS((E1005*F1005)-E1005)</f>
        <v>603.12940000000003</v>
      </c>
      <c r="H1005" s="1" t="s">
        <v>557</v>
      </c>
      <c r="I1005" s="1" t="s">
        <v>2387</v>
      </c>
      <c r="J1005" s="11">
        <f>VLOOKUP(I1005,'%Zdražení'!A:C,3,0)</f>
        <v>0.06</v>
      </c>
      <c r="K1005" s="17"/>
      <c r="M1005" s="7"/>
    </row>
    <row r="1006" spans="2:13" ht="19.5" customHeight="1" x14ac:dyDescent="0.25">
      <c r="B1006" s="5" t="s">
        <v>1323</v>
      </c>
      <c r="C1006" s="6">
        <v>8595580504724</v>
      </c>
      <c r="D1006" s="14" t="s">
        <v>1322</v>
      </c>
      <c r="E1006" s="38">
        <v>1284.0946000000001</v>
      </c>
      <c r="F1006" s="39">
        <f>VLOOKUP(H1006,Slevy!B:C,2,0)</f>
        <v>0.5</v>
      </c>
      <c r="G1006" s="40">
        <f>ABS((E1006*F1006)-E1006)</f>
        <v>642.04730000000006</v>
      </c>
      <c r="H1006" s="1" t="s">
        <v>557</v>
      </c>
      <c r="I1006" s="1" t="s">
        <v>2387</v>
      </c>
      <c r="J1006" s="11">
        <f>VLOOKUP(I1006,'%Zdražení'!A:C,3,0)</f>
        <v>0.06</v>
      </c>
      <c r="K1006" s="17"/>
      <c r="M1006" s="7"/>
    </row>
    <row r="1007" spans="2:13" ht="19.5" customHeight="1" x14ac:dyDescent="0.25">
      <c r="B1007" s="5" t="s">
        <v>1324</v>
      </c>
      <c r="C1007" s="6">
        <v>8595580504731</v>
      </c>
      <c r="D1007" s="14" t="s">
        <v>1322</v>
      </c>
      <c r="E1007" s="38">
        <v>1361.9092000000001</v>
      </c>
      <c r="F1007" s="39">
        <f>VLOOKUP(H1007,Slevy!B:C,2,0)</f>
        <v>0.5</v>
      </c>
      <c r="G1007" s="40">
        <f>ABS((E1007*F1007)-E1007)</f>
        <v>680.95460000000003</v>
      </c>
      <c r="H1007" s="1" t="s">
        <v>557</v>
      </c>
      <c r="I1007" s="1" t="s">
        <v>2387</v>
      </c>
      <c r="J1007" s="11">
        <f>VLOOKUP(I1007,'%Zdražení'!A:C,3,0)</f>
        <v>0.06</v>
      </c>
      <c r="K1007" s="17"/>
      <c r="M1007" s="7"/>
    </row>
    <row r="1008" spans="2:13" ht="19.5" customHeight="1" x14ac:dyDescent="0.25">
      <c r="B1008" s="5" t="s">
        <v>1325</v>
      </c>
      <c r="C1008" s="6">
        <v>8595580504748</v>
      </c>
      <c r="D1008" s="14" t="s">
        <v>1322</v>
      </c>
      <c r="E1008" s="38">
        <v>1439.7344000000001</v>
      </c>
      <c r="F1008" s="39">
        <f>VLOOKUP(H1008,Slevy!B:C,2,0)</f>
        <v>0.5</v>
      </c>
      <c r="G1008" s="40">
        <f>ABS((E1008*F1008)-E1008)</f>
        <v>719.86720000000003</v>
      </c>
      <c r="H1008" s="1" t="s">
        <v>557</v>
      </c>
      <c r="I1008" s="1" t="s">
        <v>2387</v>
      </c>
      <c r="J1008" s="11">
        <f>VLOOKUP(I1008,'%Zdražení'!A:C,3,0)</f>
        <v>0.06</v>
      </c>
      <c r="K1008" s="17"/>
      <c r="M1008" s="7"/>
    </row>
    <row r="1009" spans="2:13" ht="19.5" customHeight="1" x14ac:dyDescent="0.25">
      <c r="B1009" s="5" t="s">
        <v>1326</v>
      </c>
      <c r="C1009" s="6">
        <v>8595580504755</v>
      </c>
      <c r="D1009" s="14" t="s">
        <v>1322</v>
      </c>
      <c r="E1009" s="38">
        <v>1517.5596000000003</v>
      </c>
      <c r="F1009" s="39">
        <f>VLOOKUP(H1009,Slevy!B:C,2,0)</f>
        <v>0.5</v>
      </c>
      <c r="G1009" s="40">
        <f>ABS((E1009*F1009)-E1009)</f>
        <v>758.77980000000014</v>
      </c>
      <c r="H1009" s="1" t="s">
        <v>557</v>
      </c>
      <c r="I1009" s="1" t="s">
        <v>2387</v>
      </c>
      <c r="J1009" s="11">
        <f>VLOOKUP(I1009,'%Zdražení'!A:C,3,0)</f>
        <v>0.06</v>
      </c>
      <c r="K1009" s="17"/>
      <c r="M1009" s="7"/>
    </row>
    <row r="1010" spans="2:13" ht="19.5" customHeight="1" x14ac:dyDescent="0.25">
      <c r="B1010" s="5" t="s">
        <v>1327</v>
      </c>
      <c r="C1010" s="6">
        <v>8595580504762</v>
      </c>
      <c r="D1010" s="14" t="s">
        <v>1322</v>
      </c>
      <c r="E1010" s="38">
        <v>1595.3848</v>
      </c>
      <c r="F1010" s="39">
        <f>VLOOKUP(H1010,Slevy!B:C,2,0)</f>
        <v>0.5</v>
      </c>
      <c r="G1010" s="40">
        <f>ABS((E1010*F1010)-E1010)</f>
        <v>797.69240000000002</v>
      </c>
      <c r="H1010" s="1" t="s">
        <v>557</v>
      </c>
      <c r="I1010" s="1" t="s">
        <v>2387</v>
      </c>
      <c r="J1010" s="11">
        <f>VLOOKUP(I1010,'%Zdražení'!A:C,3,0)</f>
        <v>0.06</v>
      </c>
      <c r="K1010" s="17"/>
      <c r="M1010" s="7"/>
    </row>
    <row r="1011" spans="2:13" ht="19.5" customHeight="1" x14ac:dyDescent="0.25">
      <c r="B1011" s="5" t="s">
        <v>1328</v>
      </c>
      <c r="C1011" s="6">
        <v>8595580542405</v>
      </c>
      <c r="D1011" s="14" t="s">
        <v>1329</v>
      </c>
      <c r="E1011" s="38">
        <v>1577.2270000000001</v>
      </c>
      <c r="F1011" s="39">
        <f>VLOOKUP(H1011,Slevy!B:C,2,0)</f>
        <v>0.5</v>
      </c>
      <c r="G1011" s="40">
        <f>ABS((E1011*F1011)-E1011)</f>
        <v>788.61350000000004</v>
      </c>
      <c r="H1011" s="1" t="s">
        <v>557</v>
      </c>
      <c r="I1011" s="1" t="s">
        <v>2387</v>
      </c>
      <c r="J1011" s="11">
        <f>VLOOKUP(I1011,'%Zdražení'!A:C,3,0)</f>
        <v>0.06</v>
      </c>
      <c r="K1011" s="17"/>
      <c r="M1011" s="7"/>
    </row>
    <row r="1012" spans="2:13" ht="19.5" customHeight="1" x14ac:dyDescent="0.25">
      <c r="B1012" s="5" t="s">
        <v>1330</v>
      </c>
      <c r="C1012" s="6">
        <v>8595580542412</v>
      </c>
      <c r="D1012" s="14" t="s">
        <v>1329</v>
      </c>
      <c r="E1012" s="38">
        <v>1699.1376</v>
      </c>
      <c r="F1012" s="39">
        <f>VLOOKUP(H1012,Slevy!B:C,2,0)</f>
        <v>0.5</v>
      </c>
      <c r="G1012" s="40">
        <f>ABS((E1012*F1012)-E1012)</f>
        <v>849.56880000000001</v>
      </c>
      <c r="H1012" s="1" t="s">
        <v>557</v>
      </c>
      <c r="I1012" s="1" t="s">
        <v>2387</v>
      </c>
      <c r="J1012" s="11">
        <f>VLOOKUP(I1012,'%Zdražení'!A:C,3,0)</f>
        <v>0.06</v>
      </c>
      <c r="K1012" s="17"/>
      <c r="M1012" s="7"/>
    </row>
    <row r="1013" spans="2:13" ht="19.5" customHeight="1" x14ac:dyDescent="0.25">
      <c r="B1013" s="5" t="s">
        <v>1331</v>
      </c>
      <c r="C1013" s="6">
        <v>8595580542429</v>
      </c>
      <c r="D1013" s="14" t="s">
        <v>1329</v>
      </c>
      <c r="E1013" s="38">
        <v>1811.9852000000001</v>
      </c>
      <c r="F1013" s="39">
        <f>VLOOKUP(H1013,Slevy!B:C,2,0)</f>
        <v>0.5</v>
      </c>
      <c r="G1013" s="40">
        <f>ABS((E1013*F1013)-E1013)</f>
        <v>905.99260000000004</v>
      </c>
      <c r="H1013" s="1" t="s">
        <v>557</v>
      </c>
      <c r="I1013" s="1" t="s">
        <v>2387</v>
      </c>
      <c r="J1013" s="11">
        <f>VLOOKUP(I1013,'%Zdražení'!A:C,3,0)</f>
        <v>0.06</v>
      </c>
      <c r="K1013" s="17"/>
      <c r="M1013" s="7"/>
    </row>
    <row r="1014" spans="2:13" ht="19.5" customHeight="1" x14ac:dyDescent="0.25">
      <c r="B1014" s="5" t="s">
        <v>1332</v>
      </c>
      <c r="C1014" s="6">
        <v>8595580542436</v>
      </c>
      <c r="D1014" s="14" t="s">
        <v>1329</v>
      </c>
      <c r="E1014" s="38">
        <v>1939.1004</v>
      </c>
      <c r="F1014" s="39">
        <f>VLOOKUP(H1014,Slevy!B:C,2,0)</f>
        <v>0.5</v>
      </c>
      <c r="G1014" s="40">
        <f>ABS((E1014*F1014)-E1014)</f>
        <v>969.55020000000002</v>
      </c>
      <c r="H1014" s="1" t="s">
        <v>557</v>
      </c>
      <c r="I1014" s="1" t="s">
        <v>2387</v>
      </c>
      <c r="J1014" s="11">
        <f>VLOOKUP(I1014,'%Zdražení'!A:C,3,0)</f>
        <v>0.06</v>
      </c>
      <c r="K1014" s="17"/>
      <c r="M1014" s="7"/>
    </row>
    <row r="1015" spans="2:13" ht="19.5" customHeight="1" x14ac:dyDescent="0.25">
      <c r="B1015" s="5" t="s">
        <v>1333</v>
      </c>
      <c r="C1015" s="6">
        <v>8595580542443</v>
      </c>
      <c r="D1015" s="14" t="s">
        <v>1329</v>
      </c>
      <c r="E1015" s="38">
        <v>2062.3254000000002</v>
      </c>
      <c r="F1015" s="39">
        <f>VLOOKUP(H1015,Slevy!B:C,2,0)</f>
        <v>0.5</v>
      </c>
      <c r="G1015" s="40">
        <f>ABS((E1015*F1015)-E1015)</f>
        <v>1031.1627000000001</v>
      </c>
      <c r="H1015" s="1" t="s">
        <v>557</v>
      </c>
      <c r="I1015" s="1" t="s">
        <v>2387</v>
      </c>
      <c r="J1015" s="11">
        <f>VLOOKUP(I1015,'%Zdražení'!A:C,3,0)</f>
        <v>0.06</v>
      </c>
      <c r="K1015" s="17"/>
      <c r="M1015" s="7"/>
    </row>
    <row r="1016" spans="2:13" ht="19.5" customHeight="1" x14ac:dyDescent="0.25">
      <c r="B1016" s="5" t="s">
        <v>1334</v>
      </c>
      <c r="C1016" s="6">
        <v>8595580542450</v>
      </c>
      <c r="D1016" s="14" t="s">
        <v>1329</v>
      </c>
      <c r="E1016" s="38">
        <v>2182.9533999999999</v>
      </c>
      <c r="F1016" s="39">
        <f>VLOOKUP(H1016,Slevy!B:C,2,0)</f>
        <v>0.5</v>
      </c>
      <c r="G1016" s="40">
        <f>ABS((E1016*F1016)-E1016)</f>
        <v>1091.4766999999999</v>
      </c>
      <c r="H1016" s="1" t="s">
        <v>557</v>
      </c>
      <c r="I1016" s="1" t="s">
        <v>2387</v>
      </c>
      <c r="J1016" s="11">
        <f>VLOOKUP(I1016,'%Zdražení'!A:C,3,0)</f>
        <v>0.06</v>
      </c>
      <c r="K1016" s="17"/>
      <c r="M1016" s="7"/>
    </row>
    <row r="1017" spans="2:13" ht="19.5" customHeight="1" x14ac:dyDescent="0.25">
      <c r="B1017" s="5" t="s">
        <v>1335</v>
      </c>
      <c r="C1017" s="6">
        <v>8595580542498</v>
      </c>
      <c r="D1017" s="14" t="s">
        <v>1336</v>
      </c>
      <c r="E1017" s="38">
        <v>1902.7848000000001</v>
      </c>
      <c r="F1017" s="39">
        <f>VLOOKUP(H1017,Slevy!B:C,2,0)</f>
        <v>0.5</v>
      </c>
      <c r="G1017" s="40">
        <f>ABS((E1017*F1017)-E1017)</f>
        <v>951.39240000000007</v>
      </c>
      <c r="H1017" s="1" t="s">
        <v>557</v>
      </c>
      <c r="I1017" s="1" t="s">
        <v>2387</v>
      </c>
      <c r="J1017" s="11">
        <f>VLOOKUP(I1017,'%Zdražení'!A:C,3,0)</f>
        <v>0.06</v>
      </c>
      <c r="K1017" s="17"/>
      <c r="M1017" s="7"/>
    </row>
    <row r="1018" spans="2:13" ht="19.5" customHeight="1" x14ac:dyDescent="0.25">
      <c r="B1018" s="5" t="s">
        <v>1337</v>
      </c>
      <c r="C1018" s="6">
        <v>8595580542504</v>
      </c>
      <c r="D1018" s="14" t="s">
        <v>1336</v>
      </c>
      <c r="E1018" s="38">
        <v>2045.4608000000001</v>
      </c>
      <c r="F1018" s="39">
        <f>VLOOKUP(H1018,Slevy!B:C,2,0)</f>
        <v>0.5</v>
      </c>
      <c r="G1018" s="40">
        <f>ABS((E1018*F1018)-E1018)</f>
        <v>1022.7304</v>
      </c>
      <c r="H1018" s="1" t="s">
        <v>557</v>
      </c>
      <c r="I1018" s="1" t="s">
        <v>2387</v>
      </c>
      <c r="J1018" s="11">
        <f>VLOOKUP(I1018,'%Zdražení'!A:C,3,0)</f>
        <v>0.06</v>
      </c>
      <c r="K1018" s="17"/>
      <c r="M1018" s="7"/>
    </row>
    <row r="1019" spans="2:13" ht="19.5" customHeight="1" x14ac:dyDescent="0.25">
      <c r="B1019" s="5" t="s">
        <v>1338</v>
      </c>
      <c r="C1019" s="6">
        <v>8595580542511</v>
      </c>
      <c r="D1019" s="14" t="s">
        <v>1336</v>
      </c>
      <c r="E1019" s="38">
        <v>2189.4300000000003</v>
      </c>
      <c r="F1019" s="39">
        <f>VLOOKUP(H1019,Slevy!B:C,2,0)</f>
        <v>0.5</v>
      </c>
      <c r="G1019" s="40">
        <f>ABS((E1019*F1019)-E1019)</f>
        <v>1094.7150000000001</v>
      </c>
      <c r="H1019" s="1" t="s">
        <v>557</v>
      </c>
      <c r="I1019" s="1" t="s">
        <v>2387</v>
      </c>
      <c r="J1019" s="11">
        <f>VLOOKUP(I1019,'%Zdražení'!A:C,3,0)</f>
        <v>0.06</v>
      </c>
      <c r="K1019" s="17"/>
      <c r="M1019" s="7"/>
    </row>
    <row r="1020" spans="2:13" ht="19.5" customHeight="1" x14ac:dyDescent="0.25">
      <c r="B1020" s="5" t="s">
        <v>1339</v>
      </c>
      <c r="C1020" s="6">
        <v>8595580542481</v>
      </c>
      <c r="D1020" s="14" t="s">
        <v>1336</v>
      </c>
      <c r="E1020" s="38">
        <v>2332.1166000000003</v>
      </c>
      <c r="F1020" s="39">
        <f>VLOOKUP(H1020,Slevy!B:C,2,0)</f>
        <v>0.5</v>
      </c>
      <c r="G1020" s="40">
        <f>ABS((E1020*F1020)-E1020)</f>
        <v>1166.0583000000001</v>
      </c>
      <c r="H1020" s="1" t="s">
        <v>557</v>
      </c>
      <c r="I1020" s="1" t="s">
        <v>2387</v>
      </c>
      <c r="J1020" s="11">
        <f>VLOOKUP(I1020,'%Zdražení'!A:C,3,0)</f>
        <v>0.06</v>
      </c>
      <c r="K1020" s="17"/>
      <c r="M1020" s="7"/>
    </row>
    <row r="1021" spans="2:13" ht="19.5" customHeight="1" x14ac:dyDescent="0.25">
      <c r="B1021" s="5" t="s">
        <v>1340</v>
      </c>
      <c r="C1021" s="6">
        <v>8595580542474</v>
      </c>
      <c r="D1021" s="14" t="s">
        <v>1336</v>
      </c>
      <c r="E1021" s="38">
        <v>2476.0857999999998</v>
      </c>
      <c r="F1021" s="39">
        <f>VLOOKUP(H1021,Slevy!B:C,2,0)</f>
        <v>0.5</v>
      </c>
      <c r="G1021" s="40">
        <f>ABS((E1021*F1021)-E1021)</f>
        <v>1238.0428999999999</v>
      </c>
      <c r="H1021" s="1" t="s">
        <v>557</v>
      </c>
      <c r="I1021" s="1" t="s">
        <v>2387</v>
      </c>
      <c r="J1021" s="11">
        <f>VLOOKUP(I1021,'%Zdražení'!A:C,3,0)</f>
        <v>0.06</v>
      </c>
      <c r="K1021" s="17"/>
      <c r="M1021" s="7"/>
    </row>
    <row r="1022" spans="2:13" ht="19.5" customHeight="1" x14ac:dyDescent="0.25">
      <c r="B1022" s="5" t="s">
        <v>1341</v>
      </c>
      <c r="C1022" s="6">
        <v>8595580542467</v>
      </c>
      <c r="D1022" s="14" t="s">
        <v>1336</v>
      </c>
      <c r="E1022" s="38">
        <v>2617.4580000000005</v>
      </c>
      <c r="F1022" s="39">
        <f>VLOOKUP(H1022,Slevy!B:C,2,0)</f>
        <v>0.5</v>
      </c>
      <c r="G1022" s="40">
        <f>ABS((E1022*F1022)-E1022)</f>
        <v>1308.7290000000003</v>
      </c>
      <c r="H1022" s="1" t="s">
        <v>557</v>
      </c>
      <c r="I1022" s="1" t="s">
        <v>2387</v>
      </c>
      <c r="J1022" s="11">
        <f>VLOOKUP(I1022,'%Zdražení'!A:C,3,0)</f>
        <v>0.06</v>
      </c>
      <c r="K1022" s="17"/>
      <c r="M1022" s="7"/>
    </row>
    <row r="1023" spans="2:13" ht="19.5" customHeight="1" x14ac:dyDescent="0.25">
      <c r="B1023" s="3"/>
      <c r="C1023" s="3"/>
      <c r="D1023" s="43" t="s">
        <v>1342</v>
      </c>
      <c r="E1023" s="36"/>
      <c r="F1023" s="36"/>
      <c r="G1023" s="36"/>
      <c r="H1023" s="3"/>
      <c r="I1023" s="3"/>
      <c r="J1023" s="3"/>
      <c r="K1023" s="3"/>
    </row>
    <row r="1024" spans="2:13" ht="19.5" customHeight="1" x14ac:dyDescent="0.25">
      <c r="B1024" s="4"/>
      <c r="C1024" s="4"/>
      <c r="D1024" s="44" t="s">
        <v>1343</v>
      </c>
      <c r="E1024" s="37"/>
      <c r="F1024" s="37"/>
      <c r="G1024" s="37"/>
      <c r="H1024" s="4"/>
      <c r="I1024" s="4"/>
      <c r="J1024" s="4"/>
      <c r="K1024" s="4"/>
    </row>
    <row r="1025" spans="2:13" ht="19.5" customHeight="1" x14ac:dyDescent="0.25">
      <c r="B1025" s="5" t="s">
        <v>1344</v>
      </c>
      <c r="C1025" s="6">
        <v>8595580573041</v>
      </c>
      <c r="D1025" s="14" t="s">
        <v>1345</v>
      </c>
      <c r="E1025" s="38">
        <v>316.10000000000002</v>
      </c>
      <c r="F1025" s="39">
        <f>VLOOKUP(H1025,Slevy!B:C,2,0)</f>
        <v>0.5</v>
      </c>
      <c r="G1025" s="40">
        <f>ABS((E1025*F1025)-E1025)</f>
        <v>158.05000000000001</v>
      </c>
      <c r="H1025" s="1" t="s">
        <v>12</v>
      </c>
      <c r="I1025" s="1" t="s">
        <v>2391</v>
      </c>
      <c r="J1025" s="11">
        <f>VLOOKUP(I1025,'%Zdražení'!A:C,3,0)</f>
        <v>0.09</v>
      </c>
      <c r="K1025" s="17"/>
      <c r="M1025" s="7"/>
    </row>
    <row r="1026" spans="2:13" ht="19.5" customHeight="1" x14ac:dyDescent="0.25">
      <c r="B1026" s="5" t="s">
        <v>1346</v>
      </c>
      <c r="C1026" s="6">
        <v>8595580573058</v>
      </c>
      <c r="D1026" s="14" t="s">
        <v>1345</v>
      </c>
      <c r="E1026" s="38">
        <v>235.44000000000003</v>
      </c>
      <c r="F1026" s="39">
        <f>VLOOKUP(H1026,Slevy!B:C,2,0)</f>
        <v>0.5</v>
      </c>
      <c r="G1026" s="40">
        <f>ABS((E1026*F1026)-E1026)</f>
        <v>117.72000000000001</v>
      </c>
      <c r="H1026" s="1" t="s">
        <v>12</v>
      </c>
      <c r="I1026" s="1" t="s">
        <v>2391</v>
      </c>
      <c r="J1026" s="11">
        <f>VLOOKUP(I1026,'%Zdražení'!A:C,3,0)</f>
        <v>0.09</v>
      </c>
      <c r="K1026" s="17"/>
      <c r="M1026" s="7"/>
    </row>
    <row r="1027" spans="2:13" ht="19.5" customHeight="1" x14ac:dyDescent="0.25">
      <c r="B1027" s="5" t="s">
        <v>1347</v>
      </c>
      <c r="C1027" s="6">
        <v>8595580572198</v>
      </c>
      <c r="D1027" s="14" t="s">
        <v>1348</v>
      </c>
      <c r="E1027" s="38">
        <v>92.65</v>
      </c>
      <c r="F1027" s="39">
        <f>VLOOKUP(H1027,Slevy!B:C,2,0)</f>
        <v>0.5</v>
      </c>
      <c r="G1027" s="40">
        <f>ABS((E1027*F1027)-E1027)</f>
        <v>46.325000000000003</v>
      </c>
      <c r="H1027" s="1" t="s">
        <v>12</v>
      </c>
      <c r="I1027" s="1" t="s">
        <v>2391</v>
      </c>
      <c r="J1027" s="11">
        <f>VLOOKUP(I1027,'%Zdražení'!A:C,3,0)</f>
        <v>0.09</v>
      </c>
      <c r="K1027" s="17"/>
      <c r="M1027" s="7"/>
    </row>
    <row r="1028" spans="2:13" ht="19.5" customHeight="1" x14ac:dyDescent="0.25">
      <c r="B1028" s="5" t="s">
        <v>1349</v>
      </c>
      <c r="C1028" s="6">
        <v>8595580572181</v>
      </c>
      <c r="D1028" s="14" t="s">
        <v>1350</v>
      </c>
      <c r="E1028" s="38">
        <v>68.67</v>
      </c>
      <c r="F1028" s="39">
        <f>VLOOKUP(H1028,Slevy!B:C,2,0)</f>
        <v>0.5</v>
      </c>
      <c r="G1028" s="40">
        <f>ABS((E1028*F1028)-E1028)</f>
        <v>34.335000000000001</v>
      </c>
      <c r="H1028" s="1" t="s">
        <v>12</v>
      </c>
      <c r="I1028" s="1" t="s">
        <v>2391</v>
      </c>
      <c r="J1028" s="11">
        <f>VLOOKUP(I1028,'%Zdražení'!A:C,3,0)</f>
        <v>0.09</v>
      </c>
      <c r="K1028" s="17"/>
      <c r="M1028" s="7"/>
    </row>
    <row r="1029" spans="2:13" ht="19.5" customHeight="1" x14ac:dyDescent="0.25">
      <c r="B1029" s="5" t="s">
        <v>1351</v>
      </c>
      <c r="C1029" s="6">
        <v>8595580574918</v>
      </c>
      <c r="D1029" s="14" t="s">
        <v>1352</v>
      </c>
      <c r="E1029" s="38">
        <v>404.39000000000004</v>
      </c>
      <c r="F1029" s="39">
        <f>VLOOKUP(H1029,Slevy!B:C,2,0)</f>
        <v>0.5</v>
      </c>
      <c r="G1029" s="40">
        <f>ABS((E1029*F1029)-E1029)</f>
        <v>202.19500000000002</v>
      </c>
      <c r="H1029" s="1" t="s">
        <v>12</v>
      </c>
      <c r="I1029" s="1" t="s">
        <v>2391</v>
      </c>
      <c r="J1029" s="11">
        <f>VLOOKUP(I1029,'%Zdražení'!A:C,3,0)</f>
        <v>0.09</v>
      </c>
      <c r="K1029" s="17"/>
      <c r="M1029" s="7"/>
    </row>
    <row r="1030" spans="2:13" ht="19.5" customHeight="1" x14ac:dyDescent="0.25">
      <c r="B1030" s="5" t="s">
        <v>1353</v>
      </c>
      <c r="C1030" s="6">
        <v>8595580574925</v>
      </c>
      <c r="D1030" s="14" t="s">
        <v>1354</v>
      </c>
      <c r="E1030" s="38">
        <v>356.43</v>
      </c>
      <c r="F1030" s="39">
        <f>VLOOKUP(H1030,Slevy!B:C,2,0)</f>
        <v>0.5</v>
      </c>
      <c r="G1030" s="40">
        <f>ABS((E1030*F1030)-E1030)</f>
        <v>178.215</v>
      </c>
      <c r="H1030" s="1" t="s">
        <v>12</v>
      </c>
      <c r="I1030" s="1" t="s">
        <v>2391</v>
      </c>
      <c r="J1030" s="11">
        <f>VLOOKUP(I1030,'%Zdražení'!A:C,3,0)</f>
        <v>0.09</v>
      </c>
      <c r="K1030" s="17"/>
      <c r="M1030" s="7"/>
    </row>
    <row r="1031" spans="2:13" ht="19.5" customHeight="1" x14ac:dyDescent="0.25">
      <c r="B1031" s="5" t="s">
        <v>1355</v>
      </c>
      <c r="C1031" s="6">
        <v>8595580572556</v>
      </c>
      <c r="D1031" s="14" t="s">
        <v>1356</v>
      </c>
      <c r="E1031" s="38">
        <v>57.77</v>
      </c>
      <c r="F1031" s="39">
        <f>VLOOKUP(H1031,Slevy!B:C,2,0)</f>
        <v>0.5</v>
      </c>
      <c r="G1031" s="40">
        <f>ABS((E1031*F1031)-E1031)</f>
        <v>28.885000000000002</v>
      </c>
      <c r="H1031" s="1" t="s">
        <v>12</v>
      </c>
      <c r="I1031" s="1" t="s">
        <v>2391</v>
      </c>
      <c r="J1031" s="11">
        <f>VLOOKUP(I1031,'%Zdražení'!A:C,3,0)</f>
        <v>0.09</v>
      </c>
      <c r="K1031" s="17"/>
      <c r="M1031" s="7"/>
    </row>
    <row r="1032" spans="2:13" ht="19.5" customHeight="1" x14ac:dyDescent="0.25">
      <c r="B1032" s="5" t="s">
        <v>1357</v>
      </c>
      <c r="C1032" s="6">
        <v>8595580572563</v>
      </c>
      <c r="D1032" s="14" t="s">
        <v>1358</v>
      </c>
      <c r="E1032" s="38">
        <v>30.520000000000003</v>
      </c>
      <c r="F1032" s="39">
        <f>VLOOKUP(H1032,Slevy!B:C,2,0)</f>
        <v>0.5</v>
      </c>
      <c r="G1032" s="40">
        <f>ABS((E1032*F1032)-E1032)</f>
        <v>15.260000000000002</v>
      </c>
      <c r="H1032" s="1" t="s">
        <v>12</v>
      </c>
      <c r="I1032" s="1" t="s">
        <v>2391</v>
      </c>
      <c r="J1032" s="11">
        <f>VLOOKUP(I1032,'%Zdražení'!A:C,3,0)</f>
        <v>0.09</v>
      </c>
      <c r="K1032" s="17"/>
      <c r="M1032" s="7"/>
    </row>
    <row r="1033" spans="2:13" ht="19.5" customHeight="1" x14ac:dyDescent="0.25">
      <c r="B1033" s="5" t="s">
        <v>1359</v>
      </c>
      <c r="C1033" s="6">
        <v>8595580572570</v>
      </c>
      <c r="D1033" s="14" t="s">
        <v>1360</v>
      </c>
      <c r="E1033" s="38">
        <v>9.81</v>
      </c>
      <c r="F1033" s="39">
        <f>VLOOKUP(H1033,Slevy!B:C,2,0)</f>
        <v>0.5</v>
      </c>
      <c r="G1033" s="40">
        <f>ABS((E1033*F1033)-E1033)</f>
        <v>4.9050000000000002</v>
      </c>
      <c r="H1033" s="1" t="s">
        <v>12</v>
      </c>
      <c r="I1033" s="1" t="s">
        <v>2391</v>
      </c>
      <c r="J1033" s="11">
        <f>VLOOKUP(I1033,'%Zdražení'!A:C,3,0)</f>
        <v>0.09</v>
      </c>
      <c r="K1033" s="17"/>
      <c r="M1033" s="7"/>
    </row>
    <row r="1034" spans="2:13" ht="19.5" customHeight="1" x14ac:dyDescent="0.25">
      <c r="B1034" s="5" t="s">
        <v>1361</v>
      </c>
      <c r="C1034" s="6">
        <v>8595580572587</v>
      </c>
      <c r="D1034" s="14" t="s">
        <v>1362</v>
      </c>
      <c r="E1034" s="38">
        <v>11.99</v>
      </c>
      <c r="F1034" s="39">
        <f>VLOOKUP(H1034,Slevy!B:C,2,0)</f>
        <v>0.5</v>
      </c>
      <c r="G1034" s="40">
        <f>ABS((E1034*F1034)-E1034)</f>
        <v>5.9950000000000001</v>
      </c>
      <c r="H1034" s="1" t="s">
        <v>12</v>
      </c>
      <c r="I1034" s="1" t="s">
        <v>2391</v>
      </c>
      <c r="J1034" s="11">
        <f>VLOOKUP(I1034,'%Zdražení'!A:C,3,0)</f>
        <v>0.09</v>
      </c>
      <c r="K1034" s="17"/>
      <c r="M1034" s="7"/>
    </row>
    <row r="1035" spans="2:13" ht="19.5" customHeight="1" x14ac:dyDescent="0.25">
      <c r="B1035" s="4"/>
      <c r="C1035" s="4"/>
      <c r="D1035" s="44" t="s">
        <v>1342</v>
      </c>
      <c r="E1035" s="37"/>
      <c r="F1035" s="37"/>
      <c r="G1035" s="37"/>
      <c r="H1035" s="4"/>
      <c r="I1035" s="4"/>
      <c r="J1035" s="4"/>
      <c r="K1035" s="4"/>
    </row>
    <row r="1036" spans="2:13" ht="19.5" customHeight="1" x14ac:dyDescent="0.25">
      <c r="B1036" s="5" t="s">
        <v>1363</v>
      </c>
      <c r="C1036" s="6">
        <v>8595580511418</v>
      </c>
      <c r="D1036" s="14" t="s">
        <v>1364</v>
      </c>
      <c r="E1036" s="38">
        <v>116.4992</v>
      </c>
      <c r="F1036" s="39">
        <f>VLOOKUP(H1036,Slevy!B:C,2,0)</f>
        <v>0.5</v>
      </c>
      <c r="G1036" s="40">
        <f>ABS((E1036*F1036)-E1036)</f>
        <v>58.249600000000001</v>
      </c>
      <c r="H1036" s="1" t="s">
        <v>12</v>
      </c>
      <c r="I1036" s="1" t="s">
        <v>2391</v>
      </c>
      <c r="J1036" s="11">
        <f>VLOOKUP(I1036,'%Zdražení'!A:C,3,0)</f>
        <v>0.09</v>
      </c>
      <c r="K1036" s="17"/>
      <c r="M1036" s="7"/>
    </row>
    <row r="1037" spans="2:13" ht="19.5" customHeight="1" x14ac:dyDescent="0.25">
      <c r="B1037" s="5" t="s">
        <v>1365</v>
      </c>
      <c r="C1037" s="6">
        <v>8595580547783</v>
      </c>
      <c r="D1037" s="14" t="s">
        <v>1366</v>
      </c>
      <c r="E1037" s="38">
        <v>372.80180000000001</v>
      </c>
      <c r="F1037" s="39">
        <f>VLOOKUP(H1037,Slevy!B:C,2,0)</f>
        <v>0.5</v>
      </c>
      <c r="G1037" s="40">
        <f>ABS((E1037*F1037)-E1037)</f>
        <v>186.40090000000001</v>
      </c>
      <c r="H1037" s="1" t="s">
        <v>12</v>
      </c>
      <c r="I1037" s="1" t="s">
        <v>2391</v>
      </c>
      <c r="J1037" s="11">
        <f>VLOOKUP(I1037,'%Zdražení'!A:C,3,0)</f>
        <v>0.09</v>
      </c>
      <c r="K1037" s="17"/>
      <c r="M1037" s="7"/>
    </row>
    <row r="1038" spans="2:13" ht="19.5" customHeight="1" x14ac:dyDescent="0.25">
      <c r="B1038" s="5" t="s">
        <v>1367</v>
      </c>
      <c r="C1038" s="6">
        <v>8595580547745</v>
      </c>
      <c r="D1038" s="14" t="s">
        <v>1368</v>
      </c>
      <c r="E1038" s="38">
        <v>113.02210000000001</v>
      </c>
      <c r="F1038" s="39">
        <f>VLOOKUP(H1038,Slevy!B:C,2,0)</f>
        <v>0.5</v>
      </c>
      <c r="G1038" s="40">
        <f>ABS((E1038*F1038)-E1038)</f>
        <v>56.511050000000004</v>
      </c>
      <c r="H1038" s="1" t="s">
        <v>12</v>
      </c>
      <c r="I1038" s="1" t="s">
        <v>2391</v>
      </c>
      <c r="J1038" s="11">
        <f>VLOOKUP(I1038,'%Zdražení'!A:C,3,0)</f>
        <v>0.09</v>
      </c>
      <c r="K1038" s="17"/>
      <c r="M1038" s="7"/>
    </row>
    <row r="1039" spans="2:13" ht="19.5" customHeight="1" x14ac:dyDescent="0.25">
      <c r="B1039" s="5" t="s">
        <v>1369</v>
      </c>
      <c r="C1039" s="6">
        <v>8595580547790</v>
      </c>
      <c r="D1039" s="14" t="s">
        <v>1370</v>
      </c>
      <c r="E1039" s="38">
        <v>403.74690000000004</v>
      </c>
      <c r="F1039" s="39">
        <f>VLOOKUP(H1039,Slevy!B:C,2,0)</f>
        <v>0.5</v>
      </c>
      <c r="G1039" s="40">
        <f>ABS((E1039*F1039)-E1039)</f>
        <v>201.87345000000002</v>
      </c>
      <c r="H1039" s="1" t="s">
        <v>12</v>
      </c>
      <c r="I1039" s="1" t="s">
        <v>2391</v>
      </c>
      <c r="J1039" s="11">
        <f>VLOOKUP(I1039,'%Zdražení'!A:C,3,0)</f>
        <v>0.09</v>
      </c>
      <c r="K1039" s="17"/>
      <c r="M1039" s="7"/>
    </row>
    <row r="1040" spans="2:13" ht="19.5" customHeight="1" x14ac:dyDescent="0.25">
      <c r="B1040" s="5" t="s">
        <v>1371</v>
      </c>
      <c r="C1040" s="6">
        <v>8595580547264</v>
      </c>
      <c r="D1040" s="14" t="s">
        <v>1372</v>
      </c>
      <c r="E1040" s="38">
        <v>221.9676</v>
      </c>
      <c r="F1040" s="39">
        <f>VLOOKUP(H1040,Slevy!B:C,2,0)</f>
        <v>0.5</v>
      </c>
      <c r="G1040" s="40">
        <f>ABS((E1040*F1040)-E1040)</f>
        <v>110.9838</v>
      </c>
      <c r="H1040" s="1" t="s">
        <v>12</v>
      </c>
      <c r="I1040" s="1" t="s">
        <v>2391</v>
      </c>
      <c r="J1040" s="11">
        <f>VLOOKUP(I1040,'%Zdražení'!A:C,3,0)</f>
        <v>0.09</v>
      </c>
      <c r="K1040" s="17"/>
      <c r="M1040" s="7"/>
    </row>
    <row r="1041" spans="2:13" ht="19.5" customHeight="1" x14ac:dyDescent="0.25">
      <c r="B1041" s="5" t="s">
        <v>1373</v>
      </c>
      <c r="C1041" s="6">
        <v>8595580547813</v>
      </c>
      <c r="D1041" s="14" t="s">
        <v>1374</v>
      </c>
      <c r="E1041" s="38">
        <v>442.976</v>
      </c>
      <c r="F1041" s="39">
        <f>VLOOKUP(H1041,Slevy!B:C,2,0)</f>
        <v>0.5</v>
      </c>
      <c r="G1041" s="40">
        <f>ABS((E1041*F1041)-E1041)</f>
        <v>221.488</v>
      </c>
      <c r="H1041" s="1" t="s">
        <v>12</v>
      </c>
      <c r="I1041" s="1" t="s">
        <v>2391</v>
      </c>
      <c r="J1041" s="11">
        <f>VLOOKUP(I1041,'%Zdražení'!A:C,3,0)</f>
        <v>0.09</v>
      </c>
      <c r="K1041" s="17"/>
      <c r="M1041" s="7"/>
    </row>
    <row r="1042" spans="2:13" ht="19.5" customHeight="1" x14ac:dyDescent="0.25">
      <c r="B1042" s="5" t="s">
        <v>1375</v>
      </c>
      <c r="C1042" s="6">
        <v>8595580511432</v>
      </c>
      <c r="D1042" s="14" t="s">
        <v>1376</v>
      </c>
      <c r="E1042" s="38">
        <v>281.36170000000004</v>
      </c>
      <c r="F1042" s="39">
        <f>VLOOKUP(H1042,Slevy!B:C,2,0)</f>
        <v>0.5</v>
      </c>
      <c r="G1042" s="40">
        <f>ABS((E1042*F1042)-E1042)</f>
        <v>140.68085000000002</v>
      </c>
      <c r="H1042" s="1" t="s">
        <v>12</v>
      </c>
      <c r="I1042" s="1" t="s">
        <v>2391</v>
      </c>
      <c r="J1042" s="11">
        <f>VLOOKUP(I1042,'%Zdražení'!A:C,3,0)</f>
        <v>0.09</v>
      </c>
      <c r="K1042" s="17"/>
      <c r="M1042" s="7"/>
    </row>
    <row r="1043" spans="2:13" ht="19.5" customHeight="1" x14ac:dyDescent="0.25">
      <c r="B1043" s="5" t="s">
        <v>1377</v>
      </c>
      <c r="C1043" s="6">
        <v>8595580547806</v>
      </c>
      <c r="D1043" s="14" t="s">
        <v>1378</v>
      </c>
      <c r="E1043" s="38">
        <v>473.79030000000006</v>
      </c>
      <c r="F1043" s="39">
        <f>VLOOKUP(H1043,Slevy!B:C,2,0)</f>
        <v>0.5</v>
      </c>
      <c r="G1043" s="40">
        <f>ABS((E1043*F1043)-E1043)</f>
        <v>236.89515000000003</v>
      </c>
      <c r="H1043" s="1" t="s">
        <v>12</v>
      </c>
      <c r="I1043" s="1" t="s">
        <v>2391</v>
      </c>
      <c r="J1043" s="11">
        <f>VLOOKUP(I1043,'%Zdražení'!A:C,3,0)</f>
        <v>0.09</v>
      </c>
      <c r="K1043" s="17"/>
      <c r="M1043" s="7"/>
    </row>
    <row r="1044" spans="2:13" ht="19.5" customHeight="1" x14ac:dyDescent="0.25">
      <c r="B1044" s="5" t="s">
        <v>1379</v>
      </c>
      <c r="C1044" s="6">
        <v>8595580547752</v>
      </c>
      <c r="D1044" s="14" t="s">
        <v>1380</v>
      </c>
      <c r="E1044" s="38">
        <v>302.78019999999998</v>
      </c>
      <c r="F1044" s="39">
        <f>VLOOKUP(H1044,Slevy!B:C,2,0)</f>
        <v>0.5</v>
      </c>
      <c r="G1044" s="40">
        <f>ABS((E1044*F1044)-E1044)</f>
        <v>151.39009999999999</v>
      </c>
      <c r="H1044" s="1" t="s">
        <v>12</v>
      </c>
      <c r="I1044" s="1" t="s">
        <v>2391</v>
      </c>
      <c r="J1044" s="11">
        <f>VLOOKUP(I1044,'%Zdražení'!A:C,3,0)</f>
        <v>0.09</v>
      </c>
      <c r="K1044" s="17"/>
      <c r="M1044" s="7"/>
    </row>
    <row r="1045" spans="2:13" ht="19.5" customHeight="1" x14ac:dyDescent="0.25">
      <c r="B1045" s="5" t="s">
        <v>1381</v>
      </c>
      <c r="C1045" s="6">
        <v>8595580547844</v>
      </c>
      <c r="D1045" s="14" t="s">
        <v>1382</v>
      </c>
      <c r="E1045" s="38">
        <v>484.14530000000008</v>
      </c>
      <c r="F1045" s="39">
        <f>VLOOKUP(H1045,Slevy!B:C,2,0)</f>
        <v>0.5</v>
      </c>
      <c r="G1045" s="40">
        <f>ABS((E1045*F1045)-E1045)</f>
        <v>242.07265000000004</v>
      </c>
      <c r="H1045" s="1" t="s">
        <v>12</v>
      </c>
      <c r="I1045" s="1" t="s">
        <v>2391</v>
      </c>
      <c r="J1045" s="11">
        <f>VLOOKUP(I1045,'%Zdražení'!A:C,3,0)</f>
        <v>0.09</v>
      </c>
      <c r="K1045" s="17"/>
      <c r="M1045" s="7"/>
    </row>
    <row r="1046" spans="2:13" ht="19.5" customHeight="1" x14ac:dyDescent="0.25">
      <c r="B1046" s="5" t="s">
        <v>1383</v>
      </c>
      <c r="C1046" s="6">
        <v>8595580547257</v>
      </c>
      <c r="D1046" s="14" t="s">
        <v>1384</v>
      </c>
      <c r="E1046" s="38">
        <v>319.17380000000003</v>
      </c>
      <c r="F1046" s="39">
        <f>VLOOKUP(H1046,Slevy!B:C,2,0)</f>
        <v>0.5</v>
      </c>
      <c r="G1046" s="40">
        <f>ABS((E1046*F1046)-E1046)</f>
        <v>159.58690000000001</v>
      </c>
      <c r="H1046" s="1" t="s">
        <v>12</v>
      </c>
      <c r="I1046" s="1" t="s">
        <v>2391</v>
      </c>
      <c r="J1046" s="11">
        <f>VLOOKUP(I1046,'%Zdražení'!A:C,3,0)</f>
        <v>0.09</v>
      </c>
      <c r="K1046" s="17"/>
      <c r="M1046" s="7"/>
    </row>
    <row r="1047" spans="2:13" ht="19.5" customHeight="1" x14ac:dyDescent="0.25">
      <c r="B1047" s="5" t="s">
        <v>1385</v>
      </c>
      <c r="C1047" s="6">
        <v>8595580547837</v>
      </c>
      <c r="D1047" s="14" t="s">
        <v>1386</v>
      </c>
      <c r="E1047" s="38">
        <v>494.35860000000008</v>
      </c>
      <c r="F1047" s="39">
        <f>VLOOKUP(H1047,Slevy!B:C,2,0)</f>
        <v>0.5</v>
      </c>
      <c r="G1047" s="40">
        <f>ABS((E1047*F1047)-E1047)</f>
        <v>247.17930000000004</v>
      </c>
      <c r="H1047" s="1" t="s">
        <v>12</v>
      </c>
      <c r="I1047" s="1" t="s">
        <v>2391</v>
      </c>
      <c r="J1047" s="11">
        <f>VLOOKUP(I1047,'%Zdražení'!A:C,3,0)</f>
        <v>0.09</v>
      </c>
      <c r="K1047" s="17"/>
      <c r="M1047" s="7"/>
    </row>
    <row r="1048" spans="2:13" ht="19.5" customHeight="1" x14ac:dyDescent="0.25">
      <c r="B1048" s="5" t="s">
        <v>1387</v>
      </c>
      <c r="C1048" s="6">
        <v>8595580511685</v>
      </c>
      <c r="D1048" s="14" t="s">
        <v>1388</v>
      </c>
      <c r="E1048" s="38">
        <v>396.74910000000006</v>
      </c>
      <c r="F1048" s="39">
        <f>VLOOKUP(H1048,Slevy!B:C,2,0)</f>
        <v>0.5</v>
      </c>
      <c r="G1048" s="40">
        <f>ABS((E1048*F1048)-E1048)</f>
        <v>198.37455000000003</v>
      </c>
      <c r="H1048" s="1" t="s">
        <v>12</v>
      </c>
      <c r="I1048" s="1" t="s">
        <v>2391</v>
      </c>
      <c r="J1048" s="11">
        <f>VLOOKUP(I1048,'%Zdražení'!A:C,3,0)</f>
        <v>0.09</v>
      </c>
      <c r="K1048" s="17"/>
      <c r="M1048" s="7"/>
    </row>
    <row r="1049" spans="2:13" ht="19.5" customHeight="1" x14ac:dyDescent="0.25">
      <c r="B1049" s="5" t="s">
        <v>1389</v>
      </c>
      <c r="C1049" s="6">
        <v>8595580547820</v>
      </c>
      <c r="D1049" s="14" t="s">
        <v>1390</v>
      </c>
      <c r="E1049" s="38">
        <v>535.54970000000003</v>
      </c>
      <c r="F1049" s="39">
        <f>VLOOKUP(H1049,Slevy!B:C,2,0)</f>
        <v>0.5</v>
      </c>
      <c r="G1049" s="40">
        <f>ABS((E1049*F1049)-E1049)</f>
        <v>267.77485000000001</v>
      </c>
      <c r="H1049" s="1" t="s">
        <v>12</v>
      </c>
      <c r="I1049" s="1" t="s">
        <v>2391</v>
      </c>
      <c r="J1049" s="11">
        <f>VLOOKUP(I1049,'%Zdražení'!A:C,3,0)</f>
        <v>0.09</v>
      </c>
      <c r="K1049" s="17"/>
      <c r="M1049" s="7"/>
    </row>
    <row r="1050" spans="2:13" ht="19.5" customHeight="1" x14ac:dyDescent="0.25">
      <c r="B1050" s="5" t="s">
        <v>1391</v>
      </c>
      <c r="C1050" s="6">
        <v>8595580511456</v>
      </c>
      <c r="D1050" s="14" t="s">
        <v>1392</v>
      </c>
      <c r="E1050" s="38">
        <v>382.32840000000004</v>
      </c>
      <c r="F1050" s="39">
        <f>VLOOKUP(H1050,Slevy!B:C,2,0)</f>
        <v>0.5</v>
      </c>
      <c r="G1050" s="40">
        <f>ABS((E1050*F1050)-E1050)</f>
        <v>191.16420000000002</v>
      </c>
      <c r="H1050" s="1" t="s">
        <v>12</v>
      </c>
      <c r="I1050" s="1" t="s">
        <v>2391</v>
      </c>
      <c r="J1050" s="11">
        <f>VLOOKUP(I1050,'%Zdražení'!A:C,3,0)</f>
        <v>0.09</v>
      </c>
      <c r="K1050" s="17"/>
      <c r="M1050" s="7"/>
    </row>
    <row r="1051" spans="2:13" ht="19.5" customHeight="1" x14ac:dyDescent="0.25">
      <c r="B1051" s="5" t="s">
        <v>1393</v>
      </c>
      <c r="C1051" s="6">
        <v>8595580547851</v>
      </c>
      <c r="D1051" s="14" t="s">
        <v>1394</v>
      </c>
      <c r="E1051" s="38">
        <v>525.31460000000004</v>
      </c>
      <c r="F1051" s="39">
        <f>VLOOKUP(H1051,Slevy!B:C,2,0)</f>
        <v>0.5</v>
      </c>
      <c r="G1051" s="40">
        <f>ABS((E1051*F1051)-E1051)</f>
        <v>262.65730000000002</v>
      </c>
      <c r="H1051" s="1" t="s">
        <v>12</v>
      </c>
      <c r="I1051" s="1" t="s">
        <v>2391</v>
      </c>
      <c r="J1051" s="11">
        <f>VLOOKUP(I1051,'%Zdražení'!A:C,3,0)</f>
        <v>0.09</v>
      </c>
      <c r="K1051" s="17"/>
      <c r="M1051" s="7"/>
    </row>
    <row r="1052" spans="2:13" ht="19.5" customHeight="1" x14ac:dyDescent="0.25">
      <c r="B1052" s="5" t="s">
        <v>1395</v>
      </c>
      <c r="C1052" s="6">
        <v>8595580555313</v>
      </c>
      <c r="D1052" s="14" t="s">
        <v>1396</v>
      </c>
      <c r="E1052" s="38">
        <v>605.00450000000001</v>
      </c>
      <c r="F1052" s="39">
        <f>VLOOKUP(H1052,Slevy!B:C,2,0)</f>
        <v>0.5</v>
      </c>
      <c r="G1052" s="40">
        <f>ABS((E1052*F1052)-E1052)</f>
        <v>302.50225</v>
      </c>
      <c r="H1052" s="1" t="s">
        <v>12</v>
      </c>
      <c r="I1052" s="1" t="s">
        <v>2391</v>
      </c>
      <c r="J1052" s="11">
        <f>VLOOKUP(I1052,'%Zdražení'!A:C,3,0)</f>
        <v>0.09</v>
      </c>
      <c r="K1052" s="17"/>
      <c r="M1052" s="7"/>
    </row>
    <row r="1053" spans="2:13" ht="19.5" customHeight="1" x14ac:dyDescent="0.25">
      <c r="B1053" s="5" t="s">
        <v>1397</v>
      </c>
      <c r="C1053" s="6">
        <v>8595580559694</v>
      </c>
      <c r="D1053" s="14" t="s">
        <v>1398</v>
      </c>
      <c r="E1053" s="38">
        <v>766.76050000000009</v>
      </c>
      <c r="F1053" s="39">
        <f>VLOOKUP(H1053,Slevy!B:C,2,0)</f>
        <v>0.5</v>
      </c>
      <c r="G1053" s="40">
        <f>ABS((E1053*F1053)-E1053)</f>
        <v>383.38025000000005</v>
      </c>
      <c r="H1053" s="1" t="s">
        <v>12</v>
      </c>
      <c r="I1053" s="1" t="s">
        <v>2391</v>
      </c>
      <c r="J1053" s="11">
        <f>VLOOKUP(I1053,'%Zdražení'!A:C,3,0)</f>
        <v>0.09</v>
      </c>
      <c r="K1053" s="17"/>
      <c r="M1053" s="7"/>
    </row>
    <row r="1054" spans="2:13" ht="19.5" customHeight="1" x14ac:dyDescent="0.25">
      <c r="B1054" s="5" t="s">
        <v>1399</v>
      </c>
      <c r="C1054" s="6">
        <v>8595580547363</v>
      </c>
      <c r="D1054" s="14" t="s">
        <v>1400</v>
      </c>
      <c r="E1054" s="38">
        <v>768.84240000000011</v>
      </c>
      <c r="F1054" s="39">
        <f>VLOOKUP(H1054,Slevy!B:C,2,0)</f>
        <v>0.5</v>
      </c>
      <c r="G1054" s="40">
        <f>ABS((E1054*F1054)-E1054)</f>
        <v>384.42120000000006</v>
      </c>
      <c r="H1054" s="1" t="s">
        <v>12</v>
      </c>
      <c r="I1054" s="1" t="s">
        <v>2391</v>
      </c>
      <c r="J1054" s="11">
        <f>VLOOKUP(I1054,'%Zdražení'!A:C,3,0)</f>
        <v>0.09</v>
      </c>
      <c r="K1054" s="17"/>
      <c r="M1054" s="7"/>
    </row>
    <row r="1055" spans="2:13" ht="19.5" customHeight="1" x14ac:dyDescent="0.25">
      <c r="B1055" s="5" t="s">
        <v>1401</v>
      </c>
      <c r="C1055" s="6">
        <v>8595580547400</v>
      </c>
      <c r="D1055" s="14" t="s">
        <v>1402</v>
      </c>
      <c r="E1055" s="38">
        <v>1139.8457000000001</v>
      </c>
      <c r="F1055" s="39">
        <f>VLOOKUP(H1055,Slevy!B:C,2,0)</f>
        <v>0.5</v>
      </c>
      <c r="G1055" s="40">
        <f>ABS((E1055*F1055)-E1055)</f>
        <v>569.92285000000004</v>
      </c>
      <c r="H1055" s="1" t="s">
        <v>12</v>
      </c>
      <c r="I1055" s="1" t="s">
        <v>2391</v>
      </c>
      <c r="J1055" s="11">
        <f>VLOOKUP(I1055,'%Zdražení'!A:C,3,0)</f>
        <v>0.09</v>
      </c>
      <c r="K1055" s="17"/>
      <c r="M1055" s="7"/>
    </row>
    <row r="1056" spans="2:13" ht="19.5" customHeight="1" x14ac:dyDescent="0.25">
      <c r="B1056" s="5" t="s">
        <v>1403</v>
      </c>
      <c r="C1056" s="6">
        <v>8595580549855</v>
      </c>
      <c r="D1056" s="14" t="s">
        <v>1404</v>
      </c>
      <c r="E1056" s="38">
        <v>1041.5386000000001</v>
      </c>
      <c r="F1056" s="39">
        <f>VLOOKUP(H1056,Slevy!B:C,2,0)</f>
        <v>0.5</v>
      </c>
      <c r="G1056" s="40">
        <f>ABS((E1056*F1056)-E1056)</f>
        <v>520.76930000000004</v>
      </c>
      <c r="H1056" s="1" t="s">
        <v>12</v>
      </c>
      <c r="I1056" s="1" t="s">
        <v>2391</v>
      </c>
      <c r="J1056" s="11">
        <f>VLOOKUP(I1056,'%Zdražení'!A:C,3,0)</f>
        <v>0.09</v>
      </c>
      <c r="K1056" s="17"/>
      <c r="M1056" s="7"/>
    </row>
    <row r="1057" spans="2:13" ht="19.5" customHeight="1" x14ac:dyDescent="0.25">
      <c r="B1057" s="5" t="s">
        <v>1405</v>
      </c>
      <c r="C1057" s="6">
        <v>8595580549893</v>
      </c>
      <c r="D1057" s="14" t="s">
        <v>1406</v>
      </c>
      <c r="E1057" s="38">
        <v>1424.6954000000001</v>
      </c>
      <c r="F1057" s="39">
        <f>VLOOKUP(H1057,Slevy!B:C,2,0)</f>
        <v>0.5</v>
      </c>
      <c r="G1057" s="40">
        <f>ABS((E1057*F1057)-E1057)</f>
        <v>712.34770000000003</v>
      </c>
      <c r="H1057" s="1" t="s">
        <v>12</v>
      </c>
      <c r="I1057" s="1" t="s">
        <v>2391</v>
      </c>
      <c r="J1057" s="11">
        <f>VLOOKUP(I1057,'%Zdražení'!A:C,3,0)</f>
        <v>0.09</v>
      </c>
      <c r="K1057" s="17"/>
      <c r="M1057" s="7"/>
    </row>
    <row r="1058" spans="2:13" ht="19.5" customHeight="1" x14ac:dyDescent="0.25">
      <c r="B1058" s="5" t="s">
        <v>1407</v>
      </c>
      <c r="C1058" s="6">
        <v>8595580559663</v>
      </c>
      <c r="D1058" s="14" t="s">
        <v>1408</v>
      </c>
      <c r="E1058" s="38">
        <v>691.26710000000014</v>
      </c>
      <c r="F1058" s="39">
        <f>VLOOKUP(H1058,Slevy!B:C,2,0)</f>
        <v>0.5</v>
      </c>
      <c r="G1058" s="40">
        <f>ABS((E1058*F1058)-E1058)</f>
        <v>345.63355000000007</v>
      </c>
      <c r="H1058" s="1" t="s">
        <v>12</v>
      </c>
      <c r="I1058" s="1" t="s">
        <v>2391</v>
      </c>
      <c r="J1058" s="11">
        <f>VLOOKUP(I1058,'%Zdražení'!A:C,3,0)</f>
        <v>0.09</v>
      </c>
      <c r="K1058" s="17"/>
      <c r="M1058" s="7"/>
    </row>
    <row r="1059" spans="2:13" ht="19.5" customHeight="1" x14ac:dyDescent="0.25">
      <c r="B1059" s="5" t="s">
        <v>1409</v>
      </c>
      <c r="C1059" s="6">
        <v>8595580559700</v>
      </c>
      <c r="D1059" s="14" t="s">
        <v>1410</v>
      </c>
      <c r="E1059" s="38">
        <v>1147.8136</v>
      </c>
      <c r="F1059" s="39">
        <f>VLOOKUP(H1059,Slevy!B:C,2,0)</f>
        <v>0.5</v>
      </c>
      <c r="G1059" s="40">
        <f>ABS((E1059*F1059)-E1059)</f>
        <v>573.90679999999998</v>
      </c>
      <c r="H1059" s="1" t="s">
        <v>12</v>
      </c>
      <c r="I1059" s="1" t="s">
        <v>2391</v>
      </c>
      <c r="J1059" s="11">
        <f>VLOOKUP(I1059,'%Zdražení'!A:C,3,0)</f>
        <v>0.09</v>
      </c>
      <c r="K1059" s="17"/>
      <c r="M1059" s="7"/>
    </row>
    <row r="1060" spans="2:13" ht="19.5" customHeight="1" x14ac:dyDescent="0.25">
      <c r="B1060" s="5" t="s">
        <v>1411</v>
      </c>
      <c r="C1060" s="6">
        <v>8595580547370</v>
      </c>
      <c r="D1060" s="14" t="s">
        <v>1412</v>
      </c>
      <c r="E1060" s="38">
        <v>1023.8915000000001</v>
      </c>
      <c r="F1060" s="39">
        <f>VLOOKUP(H1060,Slevy!B:C,2,0)</f>
        <v>0.5</v>
      </c>
      <c r="G1060" s="40">
        <f>ABS((E1060*F1060)-E1060)</f>
        <v>511.94575000000003</v>
      </c>
      <c r="H1060" s="1" t="s">
        <v>12</v>
      </c>
      <c r="I1060" s="1" t="s">
        <v>2391</v>
      </c>
      <c r="J1060" s="11">
        <f>VLOOKUP(I1060,'%Zdražení'!A:C,3,0)</f>
        <v>0.09</v>
      </c>
      <c r="K1060" s="17"/>
      <c r="M1060" s="7"/>
    </row>
    <row r="1061" spans="2:13" ht="19.5" customHeight="1" x14ac:dyDescent="0.25">
      <c r="B1061" s="5" t="s">
        <v>1413</v>
      </c>
      <c r="C1061" s="6">
        <v>8595580547417</v>
      </c>
      <c r="D1061" s="14" t="s">
        <v>1414</v>
      </c>
      <c r="E1061" s="38">
        <v>1540.4970000000001</v>
      </c>
      <c r="F1061" s="39">
        <f>VLOOKUP(H1061,Slevy!B:C,2,0)</f>
        <v>0.5</v>
      </c>
      <c r="G1061" s="40">
        <f>ABS((E1061*F1061)-E1061)</f>
        <v>770.24850000000004</v>
      </c>
      <c r="H1061" s="1" t="s">
        <v>12</v>
      </c>
      <c r="I1061" s="1" t="s">
        <v>2391</v>
      </c>
      <c r="J1061" s="11">
        <f>VLOOKUP(I1061,'%Zdražení'!A:C,3,0)</f>
        <v>0.09</v>
      </c>
      <c r="K1061" s="17"/>
      <c r="M1061" s="7"/>
    </row>
    <row r="1062" spans="2:13" ht="19.5" customHeight="1" x14ac:dyDescent="0.25">
      <c r="B1062" s="5" t="s">
        <v>1415</v>
      </c>
      <c r="C1062" s="6">
        <v>8595580549862</v>
      </c>
      <c r="D1062" s="14" t="s">
        <v>1416</v>
      </c>
      <c r="E1062" s="38">
        <v>1304.8172</v>
      </c>
      <c r="F1062" s="39">
        <f>VLOOKUP(H1062,Slevy!B:C,2,0)</f>
        <v>0.5</v>
      </c>
      <c r="G1062" s="40">
        <f>ABS((E1062*F1062)-E1062)</f>
        <v>652.40859999999998</v>
      </c>
      <c r="H1062" s="1" t="s">
        <v>12</v>
      </c>
      <c r="I1062" s="1" t="s">
        <v>2391</v>
      </c>
      <c r="J1062" s="11">
        <f>VLOOKUP(I1062,'%Zdražení'!A:C,3,0)</f>
        <v>0.09</v>
      </c>
      <c r="K1062" s="17"/>
      <c r="M1062" s="7"/>
    </row>
    <row r="1063" spans="2:13" ht="19.5" customHeight="1" x14ac:dyDescent="0.25">
      <c r="B1063" s="5" t="s">
        <v>1417</v>
      </c>
      <c r="C1063" s="6">
        <v>8595580549909</v>
      </c>
      <c r="D1063" s="14" t="s">
        <v>1418</v>
      </c>
      <c r="E1063" s="38">
        <v>1838.9390000000001</v>
      </c>
      <c r="F1063" s="39">
        <f>VLOOKUP(H1063,Slevy!B:C,2,0)</f>
        <v>0.5</v>
      </c>
      <c r="G1063" s="40">
        <f>ABS((E1063*F1063)-E1063)</f>
        <v>919.46950000000004</v>
      </c>
      <c r="H1063" s="1" t="s">
        <v>12</v>
      </c>
      <c r="I1063" s="1" t="s">
        <v>2391</v>
      </c>
      <c r="J1063" s="11">
        <f>VLOOKUP(I1063,'%Zdražení'!A:C,3,0)</f>
        <v>0.09</v>
      </c>
      <c r="K1063" s="17"/>
      <c r="M1063" s="7"/>
    </row>
    <row r="1064" spans="2:13" ht="19.5" customHeight="1" x14ac:dyDescent="0.25">
      <c r="B1064" s="5" t="s">
        <v>1419</v>
      </c>
      <c r="C1064" s="6">
        <v>8595580559670</v>
      </c>
      <c r="D1064" s="14" t="s">
        <v>1420</v>
      </c>
      <c r="E1064" s="38">
        <v>605.00450000000001</v>
      </c>
      <c r="F1064" s="39">
        <f>VLOOKUP(H1064,Slevy!B:C,2,0)</f>
        <v>0.5</v>
      </c>
      <c r="G1064" s="40">
        <f>ABS((E1064*F1064)-E1064)</f>
        <v>302.50225</v>
      </c>
      <c r="H1064" s="1" t="s">
        <v>12</v>
      </c>
      <c r="I1064" s="1" t="s">
        <v>2391</v>
      </c>
      <c r="J1064" s="11">
        <f>VLOOKUP(I1064,'%Zdražení'!A:C,3,0)</f>
        <v>0.09</v>
      </c>
      <c r="K1064" s="17"/>
      <c r="M1064" s="7"/>
    </row>
    <row r="1065" spans="2:13" ht="19.5" customHeight="1" x14ac:dyDescent="0.25">
      <c r="B1065" s="5" t="s">
        <v>1421</v>
      </c>
      <c r="C1065" s="6">
        <v>8595580559717</v>
      </c>
      <c r="D1065" s="14" t="s">
        <v>1422</v>
      </c>
      <c r="E1065" s="38">
        <v>766.76050000000009</v>
      </c>
      <c r="F1065" s="39">
        <f>VLOOKUP(H1065,Slevy!B:C,2,0)</f>
        <v>0.5</v>
      </c>
      <c r="G1065" s="40">
        <f>ABS((E1065*F1065)-E1065)</f>
        <v>383.38025000000005</v>
      </c>
      <c r="H1065" s="1" t="s">
        <v>12</v>
      </c>
      <c r="I1065" s="1" t="s">
        <v>2391</v>
      </c>
      <c r="J1065" s="11">
        <f>VLOOKUP(I1065,'%Zdražení'!A:C,3,0)</f>
        <v>0.09</v>
      </c>
      <c r="K1065" s="17"/>
      <c r="M1065" s="7"/>
    </row>
    <row r="1066" spans="2:13" ht="19.5" customHeight="1" x14ac:dyDescent="0.25">
      <c r="B1066" s="5" t="s">
        <v>1423</v>
      </c>
      <c r="C1066" s="6">
        <v>8595580547387</v>
      </c>
      <c r="D1066" s="14" t="s">
        <v>1424</v>
      </c>
      <c r="E1066" s="38">
        <v>768.84240000000011</v>
      </c>
      <c r="F1066" s="39">
        <f>VLOOKUP(H1066,Slevy!B:C,2,0)</f>
        <v>0.5</v>
      </c>
      <c r="G1066" s="40">
        <f>ABS((E1066*F1066)-E1066)</f>
        <v>384.42120000000006</v>
      </c>
      <c r="H1066" s="1" t="s">
        <v>12</v>
      </c>
      <c r="I1066" s="1" t="s">
        <v>2391</v>
      </c>
      <c r="J1066" s="11">
        <f>VLOOKUP(I1066,'%Zdražení'!A:C,3,0)</f>
        <v>0.09</v>
      </c>
      <c r="K1066" s="17"/>
      <c r="M1066" s="7"/>
    </row>
    <row r="1067" spans="2:13" ht="19.5" customHeight="1" x14ac:dyDescent="0.25">
      <c r="B1067" s="5" t="s">
        <v>1425</v>
      </c>
      <c r="C1067" s="6">
        <v>8595580547424</v>
      </c>
      <c r="D1067" s="14" t="s">
        <v>1426</v>
      </c>
      <c r="E1067" s="38">
        <v>1139.8457000000001</v>
      </c>
      <c r="F1067" s="39">
        <f>VLOOKUP(H1067,Slevy!B:C,2,0)</f>
        <v>0.5</v>
      </c>
      <c r="G1067" s="40">
        <f>ABS((E1067*F1067)-E1067)</f>
        <v>569.92285000000004</v>
      </c>
      <c r="H1067" s="1" t="s">
        <v>12</v>
      </c>
      <c r="I1067" s="1" t="s">
        <v>2391</v>
      </c>
      <c r="J1067" s="11">
        <f>VLOOKUP(I1067,'%Zdražení'!A:C,3,0)</f>
        <v>0.09</v>
      </c>
      <c r="K1067" s="17"/>
      <c r="M1067" s="7"/>
    </row>
    <row r="1068" spans="2:13" ht="19.5" customHeight="1" x14ac:dyDescent="0.25">
      <c r="B1068" s="5" t="s">
        <v>1427</v>
      </c>
      <c r="C1068" s="6">
        <v>8595580549879</v>
      </c>
      <c r="D1068" s="14" t="s">
        <v>1428</v>
      </c>
      <c r="E1068" s="38">
        <v>1041.5386000000001</v>
      </c>
      <c r="F1068" s="39">
        <f>VLOOKUP(H1068,Slevy!B:C,2,0)</f>
        <v>0.5</v>
      </c>
      <c r="G1068" s="40">
        <f>ABS((E1068*F1068)-E1068)</f>
        <v>520.76930000000004</v>
      </c>
      <c r="H1068" s="1" t="s">
        <v>12</v>
      </c>
      <c r="I1068" s="1" t="s">
        <v>2391</v>
      </c>
      <c r="J1068" s="11">
        <f>VLOOKUP(I1068,'%Zdražení'!A:C,3,0)</f>
        <v>0.09</v>
      </c>
      <c r="K1068" s="17"/>
      <c r="M1068" s="7"/>
    </row>
    <row r="1069" spans="2:13" ht="19.5" customHeight="1" x14ac:dyDescent="0.25">
      <c r="B1069" s="5" t="s">
        <v>1429</v>
      </c>
      <c r="C1069" s="6">
        <v>8595580549916</v>
      </c>
      <c r="D1069" s="14" t="s">
        <v>1430</v>
      </c>
      <c r="E1069" s="38">
        <v>1424.6954000000001</v>
      </c>
      <c r="F1069" s="39">
        <f>VLOOKUP(H1069,Slevy!B:C,2,0)</f>
        <v>0.5</v>
      </c>
      <c r="G1069" s="40">
        <f>ABS((E1069*F1069)-E1069)</f>
        <v>712.34770000000003</v>
      </c>
      <c r="H1069" s="1" t="s">
        <v>12</v>
      </c>
      <c r="I1069" s="1" t="s">
        <v>2391</v>
      </c>
      <c r="J1069" s="11">
        <f>VLOOKUP(I1069,'%Zdražení'!A:C,3,0)</f>
        <v>0.09</v>
      </c>
      <c r="K1069" s="17"/>
      <c r="M1069" s="7"/>
    </row>
    <row r="1070" spans="2:13" ht="19.5" customHeight="1" x14ac:dyDescent="0.25">
      <c r="B1070" s="5" t="s">
        <v>1431</v>
      </c>
      <c r="C1070" s="6">
        <v>8595580559687</v>
      </c>
      <c r="D1070" s="14" t="s">
        <v>1432</v>
      </c>
      <c r="E1070" s="38">
        <v>691.26710000000014</v>
      </c>
      <c r="F1070" s="39">
        <f>VLOOKUP(H1070,Slevy!B:C,2,0)</f>
        <v>0.5</v>
      </c>
      <c r="G1070" s="40">
        <f>ABS((E1070*F1070)-E1070)</f>
        <v>345.63355000000007</v>
      </c>
      <c r="H1070" s="1" t="s">
        <v>12</v>
      </c>
      <c r="I1070" s="1" t="s">
        <v>2391</v>
      </c>
      <c r="J1070" s="11">
        <f>VLOOKUP(I1070,'%Zdražení'!A:C,3,0)</f>
        <v>0.09</v>
      </c>
      <c r="K1070" s="17"/>
      <c r="M1070" s="7"/>
    </row>
    <row r="1071" spans="2:13" ht="19.5" customHeight="1" x14ac:dyDescent="0.25">
      <c r="B1071" s="5" t="s">
        <v>1433</v>
      </c>
      <c r="C1071" s="6">
        <v>8595580559724</v>
      </c>
      <c r="D1071" s="14" t="s">
        <v>1434</v>
      </c>
      <c r="E1071" s="38">
        <v>1147.8136</v>
      </c>
      <c r="F1071" s="39">
        <f>VLOOKUP(H1071,Slevy!B:C,2,0)</f>
        <v>0.5</v>
      </c>
      <c r="G1071" s="40">
        <f>ABS((E1071*F1071)-E1071)</f>
        <v>573.90679999999998</v>
      </c>
      <c r="H1071" s="1" t="s">
        <v>12</v>
      </c>
      <c r="I1071" s="1" t="s">
        <v>2391</v>
      </c>
      <c r="J1071" s="11">
        <f>VLOOKUP(I1071,'%Zdražení'!A:C,3,0)</f>
        <v>0.09</v>
      </c>
      <c r="K1071" s="17"/>
      <c r="M1071" s="7"/>
    </row>
    <row r="1072" spans="2:13" ht="19.5" customHeight="1" x14ac:dyDescent="0.25">
      <c r="B1072" s="5" t="s">
        <v>1435</v>
      </c>
      <c r="C1072" s="6">
        <v>8595580547394</v>
      </c>
      <c r="D1072" s="14" t="s">
        <v>1436</v>
      </c>
      <c r="E1072" s="38">
        <v>1023.8915000000001</v>
      </c>
      <c r="F1072" s="39">
        <f>VLOOKUP(H1072,Slevy!B:C,2,0)</f>
        <v>0.5</v>
      </c>
      <c r="G1072" s="40">
        <f>ABS((E1072*F1072)-E1072)</f>
        <v>511.94575000000003</v>
      </c>
      <c r="H1072" s="1" t="s">
        <v>12</v>
      </c>
      <c r="I1072" s="1" t="s">
        <v>2391</v>
      </c>
      <c r="J1072" s="11">
        <f>VLOOKUP(I1072,'%Zdražení'!A:C,3,0)</f>
        <v>0.09</v>
      </c>
      <c r="K1072" s="17"/>
      <c r="M1072" s="7"/>
    </row>
    <row r="1073" spans="2:13" ht="19.5" customHeight="1" x14ac:dyDescent="0.25">
      <c r="B1073" s="5" t="s">
        <v>1437</v>
      </c>
      <c r="C1073" s="6">
        <v>8595580547431</v>
      </c>
      <c r="D1073" s="14" t="s">
        <v>1438</v>
      </c>
      <c r="E1073" s="38">
        <v>1540.4970000000001</v>
      </c>
      <c r="F1073" s="39">
        <f>VLOOKUP(H1073,Slevy!B:C,2,0)</f>
        <v>0.5</v>
      </c>
      <c r="G1073" s="40">
        <f>ABS((E1073*F1073)-E1073)</f>
        <v>770.24850000000004</v>
      </c>
      <c r="H1073" s="1" t="s">
        <v>12</v>
      </c>
      <c r="I1073" s="1" t="s">
        <v>2391</v>
      </c>
      <c r="J1073" s="11">
        <f>VLOOKUP(I1073,'%Zdražení'!A:C,3,0)</f>
        <v>0.09</v>
      </c>
      <c r="K1073" s="17"/>
      <c r="M1073" s="7"/>
    </row>
    <row r="1074" spans="2:13" ht="19.5" customHeight="1" x14ac:dyDescent="0.25">
      <c r="B1074" s="5" t="s">
        <v>1439</v>
      </c>
      <c r="C1074" s="6">
        <v>8595580549886</v>
      </c>
      <c r="D1074" s="14" t="s">
        <v>1440</v>
      </c>
      <c r="E1074" s="38">
        <v>1304.8172</v>
      </c>
      <c r="F1074" s="39">
        <f>VLOOKUP(H1074,Slevy!B:C,2,0)</f>
        <v>0.5</v>
      </c>
      <c r="G1074" s="40">
        <f>ABS((E1074*F1074)-E1074)</f>
        <v>652.40859999999998</v>
      </c>
      <c r="H1074" s="1" t="s">
        <v>12</v>
      </c>
      <c r="I1074" s="1" t="s">
        <v>2391</v>
      </c>
      <c r="J1074" s="11">
        <f>VLOOKUP(I1074,'%Zdražení'!A:C,3,0)</f>
        <v>0.09</v>
      </c>
      <c r="K1074" s="17"/>
      <c r="M1074" s="7"/>
    </row>
    <row r="1075" spans="2:13" ht="19.5" customHeight="1" x14ac:dyDescent="0.25">
      <c r="B1075" s="5" t="s">
        <v>1441</v>
      </c>
      <c r="C1075" s="6">
        <v>8595580549923</v>
      </c>
      <c r="D1075" s="14" t="s">
        <v>1442</v>
      </c>
      <c r="E1075" s="38">
        <v>1838.9390000000001</v>
      </c>
      <c r="F1075" s="39">
        <f>VLOOKUP(H1075,Slevy!B:C,2,0)</f>
        <v>0.5</v>
      </c>
      <c r="G1075" s="40">
        <f>ABS((E1075*F1075)-E1075)</f>
        <v>919.46950000000004</v>
      </c>
      <c r="H1075" s="1" t="s">
        <v>12</v>
      </c>
      <c r="I1075" s="1" t="s">
        <v>2391</v>
      </c>
      <c r="J1075" s="11">
        <f>VLOOKUP(I1075,'%Zdražení'!A:C,3,0)</f>
        <v>0.09</v>
      </c>
      <c r="K1075" s="17"/>
      <c r="M1075" s="7"/>
    </row>
    <row r="1076" spans="2:13" ht="19.5" customHeight="1" x14ac:dyDescent="0.25">
      <c r="B1076" s="5" t="s">
        <v>1443</v>
      </c>
      <c r="C1076" s="6">
        <v>8595580511470</v>
      </c>
      <c r="D1076" s="14" t="s">
        <v>1444</v>
      </c>
      <c r="E1076" s="38">
        <v>25.909300000000002</v>
      </c>
      <c r="F1076" s="39">
        <f>VLOOKUP(H1076,Slevy!B:C,2,0)</f>
        <v>0.5</v>
      </c>
      <c r="G1076" s="40">
        <f>ABS((E1076*F1076)-E1076)</f>
        <v>12.954650000000001</v>
      </c>
      <c r="H1076" s="1" t="s">
        <v>12</v>
      </c>
      <c r="I1076" s="1" t="s">
        <v>2391</v>
      </c>
      <c r="J1076" s="11">
        <f>VLOOKUP(I1076,'%Zdražení'!A:C,3,0)</f>
        <v>0.09</v>
      </c>
      <c r="K1076" s="17"/>
      <c r="M1076" s="7"/>
    </row>
    <row r="1077" spans="2:13" ht="19.5" customHeight="1" x14ac:dyDescent="0.25">
      <c r="B1077" s="5" t="s">
        <v>1445</v>
      </c>
      <c r="C1077" s="6">
        <v>8595580511494</v>
      </c>
      <c r="D1077" s="14" t="s">
        <v>1446</v>
      </c>
      <c r="E1077" s="38">
        <v>8.6982000000000017</v>
      </c>
      <c r="F1077" s="39">
        <f>VLOOKUP(H1077,Slevy!B:C,2,0)</f>
        <v>0.5</v>
      </c>
      <c r="G1077" s="40">
        <f>ABS((E1077*F1077)-E1077)</f>
        <v>4.3491000000000009</v>
      </c>
      <c r="H1077" s="1" t="s">
        <v>12</v>
      </c>
      <c r="I1077" s="1" t="s">
        <v>2391</v>
      </c>
      <c r="J1077" s="11">
        <f>VLOOKUP(I1077,'%Zdražení'!A:C,3,0)</f>
        <v>0.09</v>
      </c>
      <c r="K1077" s="17"/>
      <c r="M1077" s="7"/>
    </row>
    <row r="1078" spans="2:13" ht="19.5" customHeight="1" x14ac:dyDescent="0.25">
      <c r="B1078" s="5" t="s">
        <v>1447</v>
      </c>
      <c r="C1078" s="6">
        <v>8595580511517</v>
      </c>
      <c r="D1078" s="14" t="s">
        <v>1448</v>
      </c>
      <c r="E1078" s="38">
        <v>21.712800000000005</v>
      </c>
      <c r="F1078" s="39">
        <f>VLOOKUP(H1078,Slevy!B:C,2,0)</f>
        <v>0.5</v>
      </c>
      <c r="G1078" s="40">
        <f>ABS((E1078*F1078)-E1078)</f>
        <v>10.856400000000002</v>
      </c>
      <c r="H1078" s="1" t="s">
        <v>12</v>
      </c>
      <c r="I1078" s="1" t="s">
        <v>2391</v>
      </c>
      <c r="J1078" s="11">
        <f>VLOOKUP(I1078,'%Zdražení'!A:C,3,0)</f>
        <v>0.09</v>
      </c>
      <c r="K1078" s="17"/>
      <c r="M1078" s="7"/>
    </row>
    <row r="1079" spans="2:13" ht="19.5" customHeight="1" x14ac:dyDescent="0.25">
      <c r="B1079" s="5" t="s">
        <v>1449</v>
      </c>
      <c r="C1079" s="6">
        <v>8595580511555</v>
      </c>
      <c r="D1079" s="14" t="s">
        <v>1450</v>
      </c>
      <c r="E1079" s="38">
        <v>13.025500000000001</v>
      </c>
      <c r="F1079" s="39">
        <f>VLOOKUP(H1079,Slevy!B:C,2,0)</f>
        <v>0.5</v>
      </c>
      <c r="G1079" s="40">
        <f>ABS((E1079*F1079)-E1079)</f>
        <v>6.5127500000000005</v>
      </c>
      <c r="H1079" s="1" t="s">
        <v>12</v>
      </c>
      <c r="I1079" s="1" t="s">
        <v>2391</v>
      </c>
      <c r="J1079" s="11">
        <f>VLOOKUP(I1079,'%Zdražení'!A:C,3,0)</f>
        <v>0.09</v>
      </c>
      <c r="K1079" s="17"/>
      <c r="M1079" s="7"/>
    </row>
    <row r="1080" spans="2:13" ht="19.5" customHeight="1" x14ac:dyDescent="0.25">
      <c r="B1080" s="5" t="s">
        <v>1451</v>
      </c>
      <c r="C1080" s="6">
        <v>8595580540500</v>
      </c>
      <c r="D1080" s="14" t="s">
        <v>1452</v>
      </c>
      <c r="E1080" s="38">
        <v>8.6982000000000017</v>
      </c>
      <c r="F1080" s="39">
        <f>VLOOKUP(H1080,Slevy!B:C,2,0)</f>
        <v>0.5</v>
      </c>
      <c r="G1080" s="40">
        <f>ABS((E1080*F1080)-E1080)</f>
        <v>4.3491000000000009</v>
      </c>
      <c r="H1080" s="1" t="s">
        <v>12</v>
      </c>
      <c r="I1080" s="1" t="s">
        <v>2391</v>
      </c>
      <c r="J1080" s="11">
        <f>VLOOKUP(I1080,'%Zdražení'!A:C,3,0)</f>
        <v>0.09</v>
      </c>
      <c r="K1080" s="17"/>
      <c r="M1080" s="7"/>
    </row>
    <row r="1081" spans="2:13" ht="19.5" customHeight="1" x14ac:dyDescent="0.25">
      <c r="B1081" s="5" t="s">
        <v>1453</v>
      </c>
      <c r="C1081" s="6">
        <v>8595580540531</v>
      </c>
      <c r="D1081" s="14" t="s">
        <v>1454</v>
      </c>
      <c r="E1081" s="38">
        <v>10.082500000000001</v>
      </c>
      <c r="F1081" s="39">
        <f>VLOOKUP(H1081,Slevy!B:C,2,0)</f>
        <v>0.5</v>
      </c>
      <c r="G1081" s="40">
        <f>ABS((E1081*F1081)-E1081)</f>
        <v>5.0412500000000007</v>
      </c>
      <c r="H1081" s="1" t="s">
        <v>12</v>
      </c>
      <c r="I1081" s="1" t="s">
        <v>2391</v>
      </c>
      <c r="J1081" s="11">
        <f>VLOOKUP(I1081,'%Zdražení'!A:C,3,0)</f>
        <v>0.09</v>
      </c>
      <c r="K1081" s="17"/>
      <c r="M1081" s="7"/>
    </row>
    <row r="1082" spans="2:13" ht="19.5" customHeight="1" x14ac:dyDescent="0.25">
      <c r="B1082" s="5" t="s">
        <v>1455</v>
      </c>
      <c r="C1082" s="6">
        <v>8595580544188</v>
      </c>
      <c r="D1082" s="14" t="s">
        <v>1444</v>
      </c>
      <c r="E1082" s="38">
        <v>36.558599999999998</v>
      </c>
      <c r="F1082" s="39">
        <f>VLOOKUP(H1082,Slevy!B:C,2,0)</f>
        <v>0.5</v>
      </c>
      <c r="G1082" s="40">
        <f>ABS((E1082*F1082)-E1082)</f>
        <v>18.279299999999999</v>
      </c>
      <c r="H1082" s="1" t="s">
        <v>12</v>
      </c>
      <c r="I1082" s="1" t="s">
        <v>2391</v>
      </c>
      <c r="J1082" s="11">
        <f>VLOOKUP(I1082,'%Zdražení'!A:C,3,0)</f>
        <v>0.09</v>
      </c>
      <c r="K1082" s="17"/>
      <c r="M1082" s="7"/>
    </row>
    <row r="1083" spans="2:13" ht="19.5" customHeight="1" x14ac:dyDescent="0.25">
      <c r="B1083" s="5" t="s">
        <v>1456</v>
      </c>
      <c r="C1083" s="6">
        <v>8595580550363</v>
      </c>
      <c r="D1083" s="14" t="s">
        <v>1457</v>
      </c>
      <c r="E1083" s="38">
        <v>391.42990000000003</v>
      </c>
      <c r="F1083" s="39">
        <f>VLOOKUP(H1083,Slevy!B:C,2,0)</f>
        <v>0.5</v>
      </c>
      <c r="G1083" s="40">
        <f>ABS((E1083*F1083)-E1083)</f>
        <v>195.71495000000002</v>
      </c>
      <c r="H1083" s="1" t="s">
        <v>12</v>
      </c>
      <c r="I1083" s="1" t="s">
        <v>2391</v>
      </c>
      <c r="J1083" s="11">
        <f>VLOOKUP(I1083,'%Zdražení'!A:C,3,0)</f>
        <v>0.09</v>
      </c>
      <c r="K1083" s="17"/>
      <c r="M1083" s="7"/>
    </row>
    <row r="1084" spans="2:13" ht="19.5" customHeight="1" x14ac:dyDescent="0.25">
      <c r="B1084" s="5" t="s">
        <v>1458</v>
      </c>
      <c r="C1084" s="6">
        <v>8595580550370</v>
      </c>
      <c r="D1084" s="14" t="s">
        <v>1459</v>
      </c>
      <c r="E1084" s="38">
        <v>195.655</v>
      </c>
      <c r="F1084" s="39">
        <f>VLOOKUP(H1084,Slevy!B:C,2,0)</f>
        <v>0.5</v>
      </c>
      <c r="G1084" s="40">
        <f>ABS((E1084*F1084)-E1084)</f>
        <v>97.827500000000001</v>
      </c>
      <c r="H1084" s="1" t="s">
        <v>12</v>
      </c>
      <c r="I1084" s="1" t="s">
        <v>2391</v>
      </c>
      <c r="J1084" s="11">
        <f>VLOOKUP(I1084,'%Zdražení'!A:C,3,0)</f>
        <v>0.09</v>
      </c>
      <c r="K1084" s="17"/>
      <c r="M1084" s="7"/>
    </row>
    <row r="1085" spans="2:13" ht="19.5" customHeight="1" x14ac:dyDescent="0.25">
      <c r="B1085" s="4"/>
      <c r="C1085" s="4"/>
      <c r="D1085" s="44" t="s">
        <v>1460</v>
      </c>
      <c r="E1085" s="37"/>
      <c r="F1085" s="37"/>
      <c r="G1085" s="37"/>
      <c r="H1085" s="4"/>
      <c r="I1085" s="4"/>
      <c r="J1085" s="4"/>
      <c r="K1085" s="4"/>
    </row>
    <row r="1086" spans="2:13" ht="19.5" customHeight="1" x14ac:dyDescent="0.25">
      <c r="B1086" s="5" t="s">
        <v>1461</v>
      </c>
      <c r="C1086" s="6">
        <v>8595580547981</v>
      </c>
      <c r="D1086" s="14" t="s">
        <v>1462</v>
      </c>
      <c r="E1086" s="38">
        <v>253.34870000000004</v>
      </c>
      <c r="F1086" s="39">
        <f>VLOOKUP(H1086,Slevy!B:C,2,0)</f>
        <v>0.5</v>
      </c>
      <c r="G1086" s="40">
        <f>ABS((E1086*F1086)-E1086)</f>
        <v>126.67435000000002</v>
      </c>
      <c r="H1086" s="1" t="s">
        <v>12</v>
      </c>
      <c r="I1086" s="1" t="s">
        <v>2390</v>
      </c>
      <c r="J1086" s="11">
        <f>VLOOKUP(I1086,'%Zdražení'!A:C,3,0)</f>
        <v>0.09</v>
      </c>
      <c r="K1086" s="17"/>
      <c r="M1086" s="7"/>
    </row>
    <row r="1087" spans="2:13" ht="19.5" customHeight="1" x14ac:dyDescent="0.25">
      <c r="B1087" s="5" t="s">
        <v>1463</v>
      </c>
      <c r="C1087" s="6">
        <v>8595580547950</v>
      </c>
      <c r="D1087" s="14" t="s">
        <v>1464</v>
      </c>
      <c r="E1087" s="38">
        <v>463.55520000000001</v>
      </c>
      <c r="F1087" s="39">
        <f>VLOOKUP(H1087,Slevy!B:C,2,0)</f>
        <v>0.5</v>
      </c>
      <c r="G1087" s="40">
        <f>ABS((E1087*F1087)-E1087)</f>
        <v>231.77760000000001</v>
      </c>
      <c r="H1087" s="1" t="s">
        <v>12</v>
      </c>
      <c r="I1087" s="1" t="s">
        <v>2390</v>
      </c>
      <c r="J1087" s="11">
        <f>VLOOKUP(I1087,'%Zdražení'!A:C,3,0)</f>
        <v>0.09</v>
      </c>
      <c r="K1087" s="17"/>
      <c r="M1087" s="7"/>
    </row>
    <row r="1088" spans="2:13" ht="19.5" customHeight="1" x14ac:dyDescent="0.25">
      <c r="B1088" s="5" t="s">
        <v>1465</v>
      </c>
      <c r="C1088" s="6">
        <v>8595580561468</v>
      </c>
      <c r="D1088" s="14" t="s">
        <v>1464</v>
      </c>
      <c r="E1088" s="38">
        <v>463.55520000000001</v>
      </c>
      <c r="F1088" s="39">
        <f>VLOOKUP(H1088,Slevy!B:C,2,0)</f>
        <v>0.5</v>
      </c>
      <c r="G1088" s="40">
        <f>ABS((E1088*F1088)-E1088)</f>
        <v>231.77760000000001</v>
      </c>
      <c r="H1088" s="1" t="s">
        <v>12</v>
      </c>
      <c r="I1088" s="1" t="s">
        <v>2390</v>
      </c>
      <c r="J1088" s="11">
        <f>VLOOKUP(I1088,'%Zdražení'!A:C,3,0)</f>
        <v>0.09</v>
      </c>
      <c r="K1088" s="17"/>
      <c r="M1088" s="7"/>
    </row>
    <row r="1089" spans="2:13" ht="19.5" customHeight="1" x14ac:dyDescent="0.25">
      <c r="B1089" s="5" t="s">
        <v>1466</v>
      </c>
      <c r="C1089" s="6">
        <v>8595580548001</v>
      </c>
      <c r="D1089" s="14" t="s">
        <v>1467</v>
      </c>
      <c r="E1089" s="38">
        <v>51.535200000000003</v>
      </c>
      <c r="F1089" s="39">
        <f>VLOOKUP(H1089,Slevy!B:C,2,0)</f>
        <v>0.5</v>
      </c>
      <c r="G1089" s="40">
        <f>ABS((E1089*F1089)-E1089)</f>
        <v>25.767600000000002</v>
      </c>
      <c r="H1089" s="1" t="s">
        <v>12</v>
      </c>
      <c r="I1089" s="1" t="s">
        <v>2390</v>
      </c>
      <c r="J1089" s="11">
        <f>VLOOKUP(I1089,'%Zdražení'!A:C,3,0)</f>
        <v>0.09</v>
      </c>
      <c r="K1089" s="17"/>
      <c r="M1089" s="7"/>
    </row>
    <row r="1090" spans="2:13" ht="19.5" customHeight="1" x14ac:dyDescent="0.25">
      <c r="B1090" s="5" t="s">
        <v>1468</v>
      </c>
      <c r="C1090" s="6">
        <v>8595580548056</v>
      </c>
      <c r="D1090" s="14" t="s">
        <v>1469</v>
      </c>
      <c r="E1090" s="38">
        <v>201.94430000000003</v>
      </c>
      <c r="F1090" s="39">
        <f>VLOOKUP(H1090,Slevy!B:C,2,0)</f>
        <v>0.5</v>
      </c>
      <c r="G1090" s="40">
        <f>ABS((E1090*F1090)-E1090)</f>
        <v>100.97215000000001</v>
      </c>
      <c r="H1090" s="1" t="s">
        <v>12</v>
      </c>
      <c r="I1090" s="1" t="s">
        <v>2390</v>
      </c>
      <c r="J1090" s="11">
        <f>VLOOKUP(I1090,'%Zdražení'!A:C,3,0)</f>
        <v>0.09</v>
      </c>
      <c r="K1090" s="17"/>
      <c r="M1090" s="7"/>
    </row>
    <row r="1091" spans="2:13" ht="19.5" customHeight="1" x14ac:dyDescent="0.25">
      <c r="B1091" s="5" t="s">
        <v>1470</v>
      </c>
      <c r="C1091" s="6">
        <v>8595580547998</v>
      </c>
      <c r="D1091" s="14" t="s">
        <v>1467</v>
      </c>
      <c r="E1091" s="38">
        <v>51.535200000000003</v>
      </c>
      <c r="F1091" s="39">
        <f>VLOOKUP(H1091,Slevy!B:C,2,0)</f>
        <v>0.5</v>
      </c>
      <c r="G1091" s="40">
        <f>ABS((E1091*F1091)-E1091)</f>
        <v>25.767600000000002</v>
      </c>
      <c r="H1091" s="1" t="s">
        <v>12</v>
      </c>
      <c r="I1091" s="1" t="s">
        <v>2390</v>
      </c>
      <c r="J1091" s="11">
        <f>VLOOKUP(I1091,'%Zdražení'!A:C,3,0)</f>
        <v>0.09</v>
      </c>
      <c r="K1091" s="17"/>
      <c r="M1091" s="7"/>
    </row>
    <row r="1092" spans="2:13" ht="19.5" customHeight="1" x14ac:dyDescent="0.25">
      <c r="B1092" s="5" t="s">
        <v>1471</v>
      </c>
      <c r="C1092" s="6">
        <v>8595580548063</v>
      </c>
      <c r="D1092" s="14" t="s">
        <v>1469</v>
      </c>
      <c r="E1092" s="38">
        <v>201.94430000000003</v>
      </c>
      <c r="F1092" s="39">
        <f>VLOOKUP(H1092,Slevy!B:C,2,0)</f>
        <v>0.5</v>
      </c>
      <c r="G1092" s="40">
        <f>ABS((E1092*F1092)-E1092)</f>
        <v>100.97215000000001</v>
      </c>
      <c r="H1092" s="1" t="s">
        <v>12</v>
      </c>
      <c r="I1092" s="1" t="s">
        <v>2390</v>
      </c>
      <c r="J1092" s="11">
        <f>VLOOKUP(I1092,'%Zdražení'!A:C,3,0)</f>
        <v>0.09</v>
      </c>
      <c r="K1092" s="17"/>
      <c r="M1092" s="7"/>
    </row>
    <row r="1093" spans="2:13" ht="19.5" customHeight="1" x14ac:dyDescent="0.25">
      <c r="B1093" s="5" t="s">
        <v>1472</v>
      </c>
      <c r="C1093" s="6">
        <v>8595580548018</v>
      </c>
      <c r="D1093" s="14" t="s">
        <v>1467</v>
      </c>
      <c r="E1093" s="38">
        <v>51.535200000000003</v>
      </c>
      <c r="F1093" s="39">
        <f>VLOOKUP(H1093,Slevy!B:C,2,0)</f>
        <v>0.5</v>
      </c>
      <c r="G1093" s="40">
        <f>ABS((E1093*F1093)-E1093)</f>
        <v>25.767600000000002</v>
      </c>
      <c r="H1093" s="1" t="s">
        <v>12</v>
      </c>
      <c r="I1093" s="1" t="s">
        <v>2390</v>
      </c>
      <c r="J1093" s="11">
        <f>VLOOKUP(I1093,'%Zdražení'!A:C,3,0)</f>
        <v>0.09</v>
      </c>
      <c r="K1093" s="17"/>
      <c r="M1093" s="7"/>
    </row>
    <row r="1094" spans="2:13" ht="19.5" customHeight="1" x14ac:dyDescent="0.25">
      <c r="B1094" s="5" t="s">
        <v>1473</v>
      </c>
      <c r="C1094" s="6">
        <v>8595580548070</v>
      </c>
      <c r="D1094" s="14" t="s">
        <v>1469</v>
      </c>
      <c r="E1094" s="38">
        <v>201.94430000000003</v>
      </c>
      <c r="F1094" s="39">
        <f>VLOOKUP(H1094,Slevy!B:C,2,0)</f>
        <v>0.5</v>
      </c>
      <c r="G1094" s="40">
        <f>ABS((E1094*F1094)-E1094)</f>
        <v>100.97215000000001</v>
      </c>
      <c r="H1094" s="1" t="s">
        <v>12</v>
      </c>
      <c r="I1094" s="1" t="s">
        <v>2390</v>
      </c>
      <c r="J1094" s="11">
        <f>VLOOKUP(I1094,'%Zdražení'!A:C,3,0)</f>
        <v>0.09</v>
      </c>
      <c r="K1094" s="17"/>
      <c r="M1094" s="7"/>
    </row>
    <row r="1095" spans="2:13" ht="19.5" customHeight="1" x14ac:dyDescent="0.25">
      <c r="B1095" s="5" t="s">
        <v>1474</v>
      </c>
      <c r="C1095" s="6">
        <v>8595580548599</v>
      </c>
      <c r="D1095" s="14" t="s">
        <v>1469</v>
      </c>
      <c r="E1095" s="38">
        <v>665.36869999999999</v>
      </c>
      <c r="F1095" s="39">
        <f>VLOOKUP(H1095,Slevy!B:C,2,0)</f>
        <v>0.5</v>
      </c>
      <c r="G1095" s="40">
        <f>ABS((E1095*F1095)-E1095)</f>
        <v>332.68434999999999</v>
      </c>
      <c r="H1095" s="1" t="s">
        <v>12</v>
      </c>
      <c r="I1095" s="1" t="s">
        <v>2390</v>
      </c>
      <c r="J1095" s="11">
        <f>VLOOKUP(I1095,'%Zdražení'!A:C,3,0)</f>
        <v>0.09</v>
      </c>
      <c r="K1095" s="17"/>
      <c r="M1095" s="7"/>
    </row>
    <row r="1096" spans="2:13" ht="19.5" customHeight="1" x14ac:dyDescent="0.25">
      <c r="B1096" s="5" t="s">
        <v>1475</v>
      </c>
      <c r="C1096" s="6">
        <v>8595580548131</v>
      </c>
      <c r="D1096" s="14" t="s">
        <v>1476</v>
      </c>
      <c r="E1096" s="38">
        <v>28.8523</v>
      </c>
      <c r="F1096" s="39">
        <f>VLOOKUP(H1096,Slevy!B:C,2,0)</f>
        <v>0.5</v>
      </c>
      <c r="G1096" s="40">
        <f>ABS((E1096*F1096)-E1096)</f>
        <v>14.42615</v>
      </c>
      <c r="H1096" s="1" t="s">
        <v>12</v>
      </c>
      <c r="I1096" s="1" t="s">
        <v>2390</v>
      </c>
      <c r="J1096" s="11">
        <f>VLOOKUP(I1096,'%Zdražení'!A:C,3,0)</f>
        <v>0.09</v>
      </c>
      <c r="K1096" s="17"/>
      <c r="M1096" s="7"/>
    </row>
    <row r="1097" spans="2:13" ht="19.5" customHeight="1" x14ac:dyDescent="0.25">
      <c r="B1097" s="5" t="s">
        <v>1477</v>
      </c>
      <c r="C1097" s="6">
        <v>8595580548117</v>
      </c>
      <c r="D1097" s="14" t="s">
        <v>1478</v>
      </c>
      <c r="E1097" s="38">
        <v>35.010800000000003</v>
      </c>
      <c r="F1097" s="39">
        <f>VLOOKUP(H1097,Slevy!B:C,2,0)</f>
        <v>0.5</v>
      </c>
      <c r="G1097" s="40">
        <f>ABS((E1097*F1097)-E1097)</f>
        <v>17.505400000000002</v>
      </c>
      <c r="H1097" s="1" t="s">
        <v>12</v>
      </c>
      <c r="I1097" s="1" t="s">
        <v>2390</v>
      </c>
      <c r="J1097" s="11">
        <f>VLOOKUP(I1097,'%Zdražení'!A:C,3,0)</f>
        <v>0.09</v>
      </c>
      <c r="K1097" s="17"/>
      <c r="M1097" s="7"/>
    </row>
    <row r="1098" spans="2:13" ht="19.5" customHeight="1" x14ac:dyDescent="0.25">
      <c r="B1098" s="5" t="s">
        <v>1479</v>
      </c>
      <c r="C1098" s="6">
        <v>8595580548179</v>
      </c>
      <c r="D1098" s="14" t="s">
        <v>1480</v>
      </c>
      <c r="E1098" s="38">
        <v>16.251900000000003</v>
      </c>
      <c r="F1098" s="39">
        <f>VLOOKUP(H1098,Slevy!B:C,2,0)</f>
        <v>0.5</v>
      </c>
      <c r="G1098" s="40">
        <f>ABS((E1098*F1098)-E1098)</f>
        <v>8.1259500000000013</v>
      </c>
      <c r="H1098" s="1" t="s">
        <v>12</v>
      </c>
      <c r="I1098" s="1" t="s">
        <v>2390</v>
      </c>
      <c r="J1098" s="11">
        <f>VLOOKUP(I1098,'%Zdražení'!A:C,3,0)</f>
        <v>0.09</v>
      </c>
      <c r="K1098" s="17"/>
      <c r="M1098" s="7"/>
    </row>
    <row r="1099" spans="2:13" ht="19.5" customHeight="1" x14ac:dyDescent="0.25">
      <c r="B1099" s="5" t="s">
        <v>1481</v>
      </c>
      <c r="C1099" s="6">
        <v>8595580548155</v>
      </c>
      <c r="D1099" s="14" t="s">
        <v>1482</v>
      </c>
      <c r="E1099" s="38">
        <v>19.314800000000002</v>
      </c>
      <c r="F1099" s="39">
        <f>VLOOKUP(H1099,Slevy!B:C,2,0)</f>
        <v>0.5</v>
      </c>
      <c r="G1099" s="40">
        <f>ABS((E1099*F1099)-E1099)</f>
        <v>9.6574000000000009</v>
      </c>
      <c r="H1099" s="1" t="s">
        <v>12</v>
      </c>
      <c r="I1099" s="1" t="s">
        <v>2390</v>
      </c>
      <c r="J1099" s="11">
        <f>VLOOKUP(I1099,'%Zdražení'!A:C,3,0)</f>
        <v>0.09</v>
      </c>
      <c r="K1099" s="17"/>
      <c r="M1099" s="7"/>
    </row>
    <row r="1100" spans="2:13" ht="19.5" customHeight="1" x14ac:dyDescent="0.25">
      <c r="B1100" s="5" t="s">
        <v>1483</v>
      </c>
      <c r="C1100" s="6">
        <v>8595580561505</v>
      </c>
      <c r="D1100" s="14" t="s">
        <v>1478</v>
      </c>
      <c r="E1100" s="38">
        <v>35.010800000000003</v>
      </c>
      <c r="F1100" s="39">
        <f>VLOOKUP(H1100,Slevy!B:C,2,0)</f>
        <v>0.5</v>
      </c>
      <c r="G1100" s="40">
        <f>ABS((E1100*F1100)-E1100)</f>
        <v>17.505400000000002</v>
      </c>
      <c r="H1100" s="1" t="s">
        <v>12</v>
      </c>
      <c r="I1100" s="1" t="s">
        <v>2390</v>
      </c>
      <c r="J1100" s="11">
        <f>VLOOKUP(I1100,'%Zdražení'!A:C,3,0)</f>
        <v>0.09</v>
      </c>
      <c r="K1100" s="17"/>
      <c r="M1100" s="7"/>
    </row>
    <row r="1101" spans="2:13" ht="19.5" customHeight="1" x14ac:dyDescent="0.25">
      <c r="B1101" s="5" t="s">
        <v>1484</v>
      </c>
      <c r="C1101" s="6">
        <v>8595580547974</v>
      </c>
      <c r="D1101" s="14" t="s">
        <v>1485</v>
      </c>
      <c r="E1101" s="38">
        <v>263.70370000000003</v>
      </c>
      <c r="F1101" s="39">
        <f>VLOOKUP(H1101,Slevy!B:C,2,0)</f>
        <v>0.5</v>
      </c>
      <c r="G1101" s="40">
        <f>ABS((E1101*F1101)-E1101)</f>
        <v>131.85185000000001</v>
      </c>
      <c r="H1101" s="1" t="s">
        <v>12</v>
      </c>
      <c r="I1101" s="1" t="s">
        <v>2390</v>
      </c>
      <c r="J1101" s="11">
        <f>VLOOKUP(I1101,'%Zdražení'!A:C,3,0)</f>
        <v>0.09</v>
      </c>
      <c r="K1101" s="17"/>
      <c r="M1101" s="7"/>
    </row>
    <row r="1102" spans="2:13" ht="19.5" customHeight="1" x14ac:dyDescent="0.25">
      <c r="B1102" s="5" t="s">
        <v>1486</v>
      </c>
      <c r="C1102" s="6">
        <v>8595580547967</v>
      </c>
      <c r="D1102" s="14" t="s">
        <v>1487</v>
      </c>
      <c r="E1102" s="38">
        <v>521.23800000000006</v>
      </c>
      <c r="F1102" s="39">
        <f>VLOOKUP(H1102,Slevy!B:C,2,0)</f>
        <v>0.5</v>
      </c>
      <c r="G1102" s="40">
        <f>ABS((E1102*F1102)-E1102)</f>
        <v>260.61900000000003</v>
      </c>
      <c r="H1102" s="1" t="s">
        <v>12</v>
      </c>
      <c r="I1102" s="1" t="s">
        <v>2390</v>
      </c>
      <c r="J1102" s="11">
        <f>VLOOKUP(I1102,'%Zdražení'!A:C,3,0)</f>
        <v>0.09</v>
      </c>
      <c r="K1102" s="17"/>
      <c r="M1102" s="7"/>
    </row>
    <row r="1103" spans="2:13" ht="19.5" customHeight="1" x14ac:dyDescent="0.25">
      <c r="B1103" s="5" t="s">
        <v>1488</v>
      </c>
      <c r="C1103" s="6">
        <v>8595580561482</v>
      </c>
      <c r="D1103" s="14" t="s">
        <v>1487</v>
      </c>
      <c r="E1103" s="38">
        <v>521.23800000000006</v>
      </c>
      <c r="F1103" s="39">
        <f>VLOOKUP(H1103,Slevy!B:C,2,0)</f>
        <v>0.5</v>
      </c>
      <c r="G1103" s="40">
        <f>ABS((E1103*F1103)-E1103)</f>
        <v>260.61900000000003</v>
      </c>
      <c r="H1103" s="1" t="s">
        <v>12</v>
      </c>
      <c r="I1103" s="1" t="s">
        <v>2390</v>
      </c>
      <c r="J1103" s="11">
        <f>VLOOKUP(I1103,'%Zdražení'!A:C,3,0)</f>
        <v>0.09</v>
      </c>
      <c r="K1103" s="17"/>
      <c r="M1103" s="7"/>
    </row>
    <row r="1104" spans="2:13" ht="19.5" customHeight="1" x14ac:dyDescent="0.25">
      <c r="B1104" s="5" t="s">
        <v>1489</v>
      </c>
      <c r="C1104" s="6">
        <v>8595580548025</v>
      </c>
      <c r="D1104" s="14" t="s">
        <v>1490</v>
      </c>
      <c r="E1104" s="38">
        <v>57.693700000000007</v>
      </c>
      <c r="F1104" s="39">
        <f>VLOOKUP(H1104,Slevy!B:C,2,0)</f>
        <v>0.5</v>
      </c>
      <c r="G1104" s="40">
        <f>ABS((E1104*F1104)-E1104)</f>
        <v>28.846850000000003</v>
      </c>
      <c r="H1104" s="1" t="s">
        <v>12</v>
      </c>
      <c r="I1104" s="1" t="s">
        <v>2390</v>
      </c>
      <c r="J1104" s="11">
        <f>VLOOKUP(I1104,'%Zdražení'!A:C,3,0)</f>
        <v>0.09</v>
      </c>
      <c r="K1104" s="17"/>
      <c r="M1104" s="7"/>
    </row>
    <row r="1105" spans="2:13" ht="19.5" customHeight="1" x14ac:dyDescent="0.25">
      <c r="B1105" s="5" t="s">
        <v>1491</v>
      </c>
      <c r="C1105" s="6">
        <v>8595580548087</v>
      </c>
      <c r="D1105" s="14" t="s">
        <v>1492</v>
      </c>
      <c r="E1105" s="38">
        <v>236.95510000000002</v>
      </c>
      <c r="F1105" s="39">
        <f>VLOOKUP(H1105,Slevy!B:C,2,0)</f>
        <v>0.5</v>
      </c>
      <c r="G1105" s="40">
        <f>ABS((E1105*F1105)-E1105)</f>
        <v>118.47755000000001</v>
      </c>
      <c r="H1105" s="1" t="s">
        <v>12</v>
      </c>
      <c r="I1105" s="1" t="s">
        <v>2390</v>
      </c>
      <c r="J1105" s="11">
        <f>VLOOKUP(I1105,'%Zdražení'!A:C,3,0)</f>
        <v>0.09</v>
      </c>
      <c r="K1105" s="17"/>
      <c r="M1105" s="7"/>
    </row>
    <row r="1106" spans="2:13" ht="19.5" customHeight="1" x14ac:dyDescent="0.25">
      <c r="B1106" s="5" t="s">
        <v>1493</v>
      </c>
      <c r="C1106" s="6">
        <v>8595580548032</v>
      </c>
      <c r="D1106" s="14" t="s">
        <v>1490</v>
      </c>
      <c r="E1106" s="38">
        <v>57.693700000000007</v>
      </c>
      <c r="F1106" s="39">
        <f>VLOOKUP(H1106,Slevy!B:C,2,0)</f>
        <v>0.5</v>
      </c>
      <c r="G1106" s="40">
        <f>ABS((E1106*F1106)-E1106)</f>
        <v>28.846850000000003</v>
      </c>
      <c r="H1106" s="1" t="s">
        <v>12</v>
      </c>
      <c r="I1106" s="1" t="s">
        <v>2390</v>
      </c>
      <c r="J1106" s="11">
        <f>VLOOKUP(I1106,'%Zdražení'!A:C,3,0)</f>
        <v>0.09</v>
      </c>
      <c r="K1106" s="17"/>
      <c r="M1106" s="7"/>
    </row>
    <row r="1107" spans="2:13" ht="19.5" customHeight="1" x14ac:dyDescent="0.25">
      <c r="B1107" s="5" t="s">
        <v>1494</v>
      </c>
      <c r="C1107" s="6">
        <v>8595580548094</v>
      </c>
      <c r="D1107" s="14" t="s">
        <v>1492</v>
      </c>
      <c r="E1107" s="38">
        <v>236.95510000000002</v>
      </c>
      <c r="F1107" s="39">
        <f>VLOOKUP(H1107,Slevy!B:C,2,0)</f>
        <v>0.5</v>
      </c>
      <c r="G1107" s="40">
        <f>ABS((E1107*F1107)-E1107)</f>
        <v>118.47755000000001</v>
      </c>
      <c r="H1107" s="1" t="s">
        <v>12</v>
      </c>
      <c r="I1107" s="1" t="s">
        <v>2390</v>
      </c>
      <c r="J1107" s="11">
        <f>VLOOKUP(I1107,'%Zdražení'!A:C,3,0)</f>
        <v>0.09</v>
      </c>
      <c r="K1107" s="17"/>
      <c r="M1107" s="7"/>
    </row>
    <row r="1108" spans="2:13" ht="19.5" customHeight="1" x14ac:dyDescent="0.25">
      <c r="B1108" s="5" t="s">
        <v>1495</v>
      </c>
      <c r="C1108" s="6">
        <v>8595580548049</v>
      </c>
      <c r="D1108" s="14" t="s">
        <v>1490</v>
      </c>
      <c r="E1108" s="38">
        <v>57.693700000000007</v>
      </c>
      <c r="F1108" s="39">
        <f>VLOOKUP(H1108,Slevy!B:C,2,0)</f>
        <v>0.5</v>
      </c>
      <c r="G1108" s="40">
        <f>ABS((E1108*F1108)-E1108)</f>
        <v>28.846850000000003</v>
      </c>
      <c r="H1108" s="1" t="s">
        <v>12</v>
      </c>
      <c r="I1108" s="1" t="s">
        <v>2390</v>
      </c>
      <c r="J1108" s="11">
        <f>VLOOKUP(I1108,'%Zdražení'!A:C,3,0)</f>
        <v>0.09</v>
      </c>
      <c r="K1108" s="17"/>
      <c r="M1108" s="7"/>
    </row>
    <row r="1109" spans="2:13" ht="19.5" customHeight="1" x14ac:dyDescent="0.25">
      <c r="B1109" s="5" t="s">
        <v>1496</v>
      </c>
      <c r="C1109" s="6">
        <v>8595580548100</v>
      </c>
      <c r="D1109" s="14" t="s">
        <v>1492</v>
      </c>
      <c r="E1109" s="38">
        <v>236.95510000000002</v>
      </c>
      <c r="F1109" s="39">
        <f>VLOOKUP(H1109,Slevy!B:C,2,0)</f>
        <v>0.5</v>
      </c>
      <c r="G1109" s="40">
        <f>ABS((E1109*F1109)-E1109)</f>
        <v>118.47755000000001</v>
      </c>
      <c r="H1109" s="1" t="s">
        <v>12</v>
      </c>
      <c r="I1109" s="1" t="s">
        <v>2390</v>
      </c>
      <c r="J1109" s="11">
        <f>VLOOKUP(I1109,'%Zdražení'!A:C,3,0)</f>
        <v>0.09</v>
      </c>
      <c r="K1109" s="17"/>
      <c r="M1109" s="7"/>
    </row>
    <row r="1110" spans="2:13" ht="19.5" customHeight="1" x14ac:dyDescent="0.25">
      <c r="B1110" s="5" t="s">
        <v>1497</v>
      </c>
      <c r="C1110" s="6">
        <v>8595580548605</v>
      </c>
      <c r="D1110" s="14" t="s">
        <v>1492</v>
      </c>
      <c r="E1110" s="38">
        <v>784.82180000000005</v>
      </c>
      <c r="F1110" s="39">
        <f>VLOOKUP(H1110,Slevy!B:C,2,0)</f>
        <v>0.5</v>
      </c>
      <c r="G1110" s="40">
        <f>ABS((E1110*F1110)-E1110)</f>
        <v>392.41090000000003</v>
      </c>
      <c r="H1110" s="1" t="s">
        <v>12</v>
      </c>
      <c r="I1110" s="1" t="s">
        <v>2390</v>
      </c>
      <c r="J1110" s="11">
        <f>VLOOKUP(I1110,'%Zdražení'!A:C,3,0)</f>
        <v>0.09</v>
      </c>
      <c r="K1110" s="17"/>
      <c r="M1110" s="7"/>
    </row>
    <row r="1111" spans="2:13" ht="19.5" customHeight="1" x14ac:dyDescent="0.25">
      <c r="B1111" s="5" t="s">
        <v>1498</v>
      </c>
      <c r="C1111" s="6">
        <v>8595580548148</v>
      </c>
      <c r="D1111" s="14" t="s">
        <v>1499</v>
      </c>
      <c r="E1111" s="38">
        <v>30.956</v>
      </c>
      <c r="F1111" s="39">
        <f>VLOOKUP(H1111,Slevy!B:C,2,0)</f>
        <v>0.5</v>
      </c>
      <c r="G1111" s="40">
        <f>ABS((E1111*F1111)-E1111)</f>
        <v>15.478</v>
      </c>
      <c r="H1111" s="1" t="s">
        <v>12</v>
      </c>
      <c r="I1111" s="1" t="s">
        <v>2390</v>
      </c>
      <c r="J1111" s="11">
        <f>VLOOKUP(I1111,'%Zdražení'!A:C,3,0)</f>
        <v>0.09</v>
      </c>
      <c r="K1111" s="17"/>
      <c r="M1111" s="7"/>
    </row>
    <row r="1112" spans="2:13" ht="19.5" customHeight="1" x14ac:dyDescent="0.25">
      <c r="B1112" s="5" t="s">
        <v>1500</v>
      </c>
      <c r="C1112" s="6">
        <v>8595580548124</v>
      </c>
      <c r="D1112" s="14" t="s">
        <v>1501</v>
      </c>
      <c r="E1112" s="38">
        <v>37.1145</v>
      </c>
      <c r="F1112" s="39">
        <f>VLOOKUP(H1112,Slevy!B:C,2,0)</f>
        <v>0.5</v>
      </c>
      <c r="G1112" s="40">
        <f>ABS((E1112*F1112)-E1112)</f>
        <v>18.55725</v>
      </c>
      <c r="H1112" s="1" t="s">
        <v>12</v>
      </c>
      <c r="I1112" s="1" t="s">
        <v>2390</v>
      </c>
      <c r="J1112" s="11">
        <f>VLOOKUP(I1112,'%Zdražení'!A:C,3,0)</f>
        <v>0.09</v>
      </c>
      <c r="K1112" s="17"/>
      <c r="M1112" s="7"/>
    </row>
    <row r="1113" spans="2:13" ht="19.5" customHeight="1" x14ac:dyDescent="0.25">
      <c r="B1113" s="5" t="s">
        <v>1502</v>
      </c>
      <c r="C1113" s="6">
        <v>8595580548186</v>
      </c>
      <c r="D1113" s="14" t="s">
        <v>1503</v>
      </c>
      <c r="E1113" s="38">
        <v>19.194900000000001</v>
      </c>
      <c r="F1113" s="39">
        <f>VLOOKUP(H1113,Slevy!B:C,2,0)</f>
        <v>0.5</v>
      </c>
      <c r="G1113" s="40">
        <f>ABS((E1113*F1113)-E1113)</f>
        <v>9.5974500000000003</v>
      </c>
      <c r="H1113" s="1" t="s">
        <v>12</v>
      </c>
      <c r="I1113" s="1" t="s">
        <v>2390</v>
      </c>
      <c r="J1113" s="11">
        <f>VLOOKUP(I1113,'%Zdražení'!A:C,3,0)</f>
        <v>0.09</v>
      </c>
      <c r="K1113" s="17"/>
      <c r="M1113" s="7"/>
    </row>
    <row r="1114" spans="2:13" ht="19.5" customHeight="1" x14ac:dyDescent="0.25">
      <c r="B1114" s="5" t="s">
        <v>1504</v>
      </c>
      <c r="C1114" s="6">
        <v>8595580548162</v>
      </c>
      <c r="D1114" s="14" t="s">
        <v>1505</v>
      </c>
      <c r="E1114" s="38">
        <v>23.663900000000002</v>
      </c>
      <c r="F1114" s="39">
        <f>VLOOKUP(H1114,Slevy!B:C,2,0)</f>
        <v>0.5</v>
      </c>
      <c r="G1114" s="40">
        <f>ABS((E1114*F1114)-E1114)</f>
        <v>11.831950000000001</v>
      </c>
      <c r="H1114" s="1" t="s">
        <v>12</v>
      </c>
      <c r="I1114" s="1" t="s">
        <v>2390</v>
      </c>
      <c r="J1114" s="11">
        <f>VLOOKUP(I1114,'%Zdražení'!A:C,3,0)</f>
        <v>0.09</v>
      </c>
      <c r="K1114" s="17"/>
      <c r="M1114" s="7"/>
    </row>
    <row r="1115" spans="2:13" ht="19.5" customHeight="1" x14ac:dyDescent="0.25">
      <c r="B1115" s="5" t="s">
        <v>1506</v>
      </c>
      <c r="C1115" s="6">
        <v>8595580561512</v>
      </c>
      <c r="D1115" s="14" t="s">
        <v>1501</v>
      </c>
      <c r="E1115" s="38">
        <v>37.1145</v>
      </c>
      <c r="F1115" s="39">
        <f>VLOOKUP(H1115,Slevy!B:C,2,0)</f>
        <v>0.5</v>
      </c>
      <c r="G1115" s="40">
        <f>ABS((E1115*F1115)-E1115)</f>
        <v>18.55725</v>
      </c>
      <c r="H1115" s="1" t="s">
        <v>12</v>
      </c>
      <c r="I1115" s="1" t="s">
        <v>2390</v>
      </c>
      <c r="J1115" s="11">
        <f>VLOOKUP(I1115,'%Zdražení'!A:C,3,0)</f>
        <v>0.09</v>
      </c>
      <c r="K1115" s="17"/>
      <c r="M1115" s="7"/>
    </row>
    <row r="1116" spans="2:13" ht="19.5" customHeight="1" x14ac:dyDescent="0.25">
      <c r="B1116" s="5" t="s">
        <v>1507</v>
      </c>
      <c r="C1116" s="6">
        <v>8595580554941</v>
      </c>
      <c r="D1116" s="14" t="s">
        <v>1508</v>
      </c>
      <c r="E1116" s="38">
        <v>288.37040000000002</v>
      </c>
      <c r="F1116" s="39">
        <f>VLOOKUP(H1116,Slevy!B:C,2,0)</f>
        <v>0.5</v>
      </c>
      <c r="G1116" s="40">
        <f>ABS((E1116*F1116)-E1116)</f>
        <v>144.18520000000001</v>
      </c>
      <c r="H1116" s="1" t="s">
        <v>12</v>
      </c>
      <c r="I1116" s="1" t="s">
        <v>2390</v>
      </c>
      <c r="J1116" s="11">
        <f>VLOOKUP(I1116,'%Zdražení'!A:C,3,0)</f>
        <v>0.09</v>
      </c>
      <c r="K1116" s="17"/>
      <c r="M1116" s="7"/>
    </row>
    <row r="1117" spans="2:13" ht="19.5" customHeight="1" x14ac:dyDescent="0.25">
      <c r="B1117" s="5" t="s">
        <v>1509</v>
      </c>
      <c r="C1117" s="6">
        <v>8595580554958</v>
      </c>
      <c r="D1117" s="14" t="s">
        <v>1510</v>
      </c>
      <c r="E1117" s="38">
        <v>511.43889999999999</v>
      </c>
      <c r="F1117" s="39">
        <f>VLOOKUP(H1117,Slevy!B:C,2,0)</f>
        <v>0.5</v>
      </c>
      <c r="G1117" s="40">
        <f>ABS((E1117*F1117)-E1117)</f>
        <v>255.71944999999999</v>
      </c>
      <c r="H1117" s="1" t="s">
        <v>12</v>
      </c>
      <c r="I1117" s="1" t="s">
        <v>2390</v>
      </c>
      <c r="J1117" s="11">
        <f>VLOOKUP(I1117,'%Zdražení'!A:C,3,0)</f>
        <v>0.09</v>
      </c>
      <c r="K1117" s="17"/>
      <c r="M1117" s="7"/>
    </row>
    <row r="1118" spans="2:13" ht="19.5" customHeight="1" x14ac:dyDescent="0.25">
      <c r="B1118" s="5" t="s">
        <v>1511</v>
      </c>
      <c r="C1118" s="6">
        <v>8595580561475</v>
      </c>
      <c r="D1118" s="14" t="s">
        <v>1510</v>
      </c>
      <c r="E1118" s="38">
        <v>555.87820000000011</v>
      </c>
      <c r="F1118" s="39">
        <f>VLOOKUP(H1118,Slevy!B:C,2,0)</f>
        <v>0.5</v>
      </c>
      <c r="G1118" s="40">
        <f>ABS((E1118*F1118)-E1118)</f>
        <v>277.93910000000005</v>
      </c>
      <c r="H1118" s="1" t="s">
        <v>12</v>
      </c>
      <c r="I1118" s="1" t="s">
        <v>2390</v>
      </c>
      <c r="J1118" s="11">
        <f>VLOOKUP(I1118,'%Zdražení'!A:C,3,0)</f>
        <v>0.09</v>
      </c>
      <c r="K1118" s="17"/>
      <c r="M1118" s="7"/>
    </row>
    <row r="1119" spans="2:13" ht="19.5" customHeight="1" x14ac:dyDescent="0.25">
      <c r="B1119" s="5" t="s">
        <v>1512</v>
      </c>
      <c r="C1119" s="6">
        <v>8595580555023</v>
      </c>
      <c r="D1119" s="14" t="s">
        <v>1513</v>
      </c>
      <c r="E1119" s="38">
        <v>59.383200000000002</v>
      </c>
      <c r="F1119" s="39">
        <f>VLOOKUP(H1119,Slevy!B:C,2,0)</f>
        <v>0.5</v>
      </c>
      <c r="G1119" s="40">
        <f>ABS((E1119*F1119)-E1119)</f>
        <v>29.691600000000001</v>
      </c>
      <c r="H1119" s="1" t="s">
        <v>12</v>
      </c>
      <c r="I1119" s="1" t="s">
        <v>2390</v>
      </c>
      <c r="J1119" s="11">
        <f>VLOOKUP(I1119,'%Zdražení'!A:C,3,0)</f>
        <v>0.09</v>
      </c>
      <c r="K1119" s="17"/>
      <c r="M1119" s="7"/>
    </row>
    <row r="1120" spans="2:13" ht="19.5" customHeight="1" x14ac:dyDescent="0.25">
      <c r="B1120" s="5" t="s">
        <v>1514</v>
      </c>
      <c r="C1120" s="6">
        <v>8595580555054</v>
      </c>
      <c r="D1120" s="14" t="s">
        <v>1515</v>
      </c>
      <c r="E1120" s="38">
        <v>218.16350000000003</v>
      </c>
      <c r="F1120" s="39">
        <f>VLOOKUP(H1120,Slevy!B:C,2,0)</f>
        <v>0.5</v>
      </c>
      <c r="G1120" s="40">
        <f>ABS((E1120*F1120)-E1120)</f>
        <v>109.08175000000001</v>
      </c>
      <c r="H1120" s="1" t="s">
        <v>12</v>
      </c>
      <c r="I1120" s="1" t="s">
        <v>2390</v>
      </c>
      <c r="J1120" s="11">
        <f>VLOOKUP(I1120,'%Zdražení'!A:C,3,0)</f>
        <v>0.09</v>
      </c>
      <c r="K1120" s="17"/>
      <c r="M1120" s="7"/>
    </row>
    <row r="1121" spans="2:13" ht="19.5" customHeight="1" x14ac:dyDescent="0.25">
      <c r="B1121" s="5" t="s">
        <v>1516</v>
      </c>
      <c r="C1121" s="6">
        <v>8595580555030</v>
      </c>
      <c r="D1121" s="14" t="s">
        <v>1513</v>
      </c>
      <c r="E1121" s="38">
        <v>59.383200000000002</v>
      </c>
      <c r="F1121" s="39">
        <f>VLOOKUP(H1121,Slevy!B:C,2,0)</f>
        <v>0.5</v>
      </c>
      <c r="G1121" s="40">
        <f>ABS((E1121*F1121)-E1121)</f>
        <v>29.691600000000001</v>
      </c>
      <c r="H1121" s="1" t="s">
        <v>12</v>
      </c>
      <c r="I1121" s="1" t="s">
        <v>2390</v>
      </c>
      <c r="J1121" s="11">
        <f>VLOOKUP(I1121,'%Zdražení'!A:C,3,0)</f>
        <v>0.09</v>
      </c>
      <c r="K1121" s="17"/>
      <c r="M1121" s="7"/>
    </row>
    <row r="1122" spans="2:13" ht="19.5" customHeight="1" x14ac:dyDescent="0.25">
      <c r="B1122" s="5" t="s">
        <v>1517</v>
      </c>
      <c r="C1122" s="6">
        <v>8595580555061</v>
      </c>
      <c r="D1122" s="14" t="s">
        <v>1515</v>
      </c>
      <c r="E1122" s="38">
        <v>218.16350000000003</v>
      </c>
      <c r="F1122" s="39">
        <f>VLOOKUP(H1122,Slevy!B:C,2,0)</f>
        <v>0.5</v>
      </c>
      <c r="G1122" s="40">
        <f>ABS((E1122*F1122)-E1122)</f>
        <v>109.08175000000001</v>
      </c>
      <c r="H1122" s="1" t="s">
        <v>12</v>
      </c>
      <c r="I1122" s="1" t="s">
        <v>2390</v>
      </c>
      <c r="J1122" s="11">
        <f>VLOOKUP(I1122,'%Zdražení'!A:C,3,0)</f>
        <v>0.09</v>
      </c>
      <c r="K1122" s="17"/>
      <c r="M1122" s="7"/>
    </row>
    <row r="1123" spans="2:13" ht="19.5" customHeight="1" x14ac:dyDescent="0.25">
      <c r="B1123" s="5" t="s">
        <v>1518</v>
      </c>
      <c r="C1123" s="6">
        <v>8595580555047</v>
      </c>
      <c r="D1123" s="14" t="s">
        <v>1513</v>
      </c>
      <c r="E1123" s="38">
        <v>59.383200000000002</v>
      </c>
      <c r="F1123" s="39">
        <f>VLOOKUP(H1123,Slevy!B:C,2,0)</f>
        <v>0.5</v>
      </c>
      <c r="G1123" s="40">
        <f>ABS((E1123*F1123)-E1123)</f>
        <v>29.691600000000001</v>
      </c>
      <c r="H1123" s="1" t="s">
        <v>12</v>
      </c>
      <c r="I1123" s="1" t="s">
        <v>2390</v>
      </c>
      <c r="J1123" s="11">
        <f>VLOOKUP(I1123,'%Zdražení'!A:C,3,0)</f>
        <v>0.09</v>
      </c>
      <c r="K1123" s="17"/>
      <c r="M1123" s="7"/>
    </row>
    <row r="1124" spans="2:13" ht="19.5" customHeight="1" x14ac:dyDescent="0.25">
      <c r="B1124" s="5" t="s">
        <v>1519</v>
      </c>
      <c r="C1124" s="6">
        <v>8595580555078</v>
      </c>
      <c r="D1124" s="14" t="s">
        <v>1515</v>
      </c>
      <c r="E1124" s="38">
        <v>218.16350000000003</v>
      </c>
      <c r="F1124" s="39">
        <f>VLOOKUP(H1124,Slevy!B:C,2,0)</f>
        <v>0.5</v>
      </c>
      <c r="G1124" s="40">
        <f>ABS((E1124*F1124)-E1124)</f>
        <v>109.08175000000001</v>
      </c>
      <c r="H1124" s="1" t="s">
        <v>12</v>
      </c>
      <c r="I1124" s="1" t="s">
        <v>2390</v>
      </c>
      <c r="J1124" s="11">
        <f>VLOOKUP(I1124,'%Zdražení'!A:C,3,0)</f>
        <v>0.09</v>
      </c>
      <c r="K1124" s="17"/>
      <c r="M1124" s="7"/>
    </row>
    <row r="1125" spans="2:13" ht="19.5" customHeight="1" x14ac:dyDescent="0.25">
      <c r="B1125" s="5" t="s">
        <v>1520</v>
      </c>
      <c r="C1125" s="6">
        <v>8595580555450</v>
      </c>
      <c r="D1125" s="14" t="s">
        <v>1515</v>
      </c>
      <c r="E1125" s="38">
        <v>719.05119999999999</v>
      </c>
      <c r="F1125" s="39">
        <f>VLOOKUP(H1125,Slevy!B:C,2,0)</f>
        <v>0.5</v>
      </c>
      <c r="G1125" s="40">
        <f>ABS((E1125*F1125)-E1125)</f>
        <v>359.5256</v>
      </c>
      <c r="H1125" s="1" t="s">
        <v>12</v>
      </c>
      <c r="I1125" s="1" t="s">
        <v>2390</v>
      </c>
      <c r="J1125" s="11">
        <f>VLOOKUP(I1125,'%Zdražení'!A:C,3,0)</f>
        <v>0.09</v>
      </c>
      <c r="K1125" s="17"/>
      <c r="M1125" s="7"/>
    </row>
    <row r="1126" spans="2:13" ht="19.5" customHeight="1" x14ac:dyDescent="0.25">
      <c r="B1126" s="5" t="s">
        <v>1521</v>
      </c>
      <c r="C1126" s="6">
        <v>8595580554804</v>
      </c>
      <c r="D1126" s="14" t="s">
        <v>1522</v>
      </c>
      <c r="E1126" s="38">
        <v>313.06980000000004</v>
      </c>
      <c r="F1126" s="39">
        <f>VLOOKUP(H1126,Slevy!B:C,2,0)</f>
        <v>0.5</v>
      </c>
      <c r="G1126" s="40">
        <f>ABS((E1126*F1126)-E1126)</f>
        <v>156.53490000000002</v>
      </c>
      <c r="H1126" s="1" t="s">
        <v>12</v>
      </c>
      <c r="I1126" s="1" t="s">
        <v>2390</v>
      </c>
      <c r="J1126" s="11">
        <f>VLOOKUP(I1126,'%Zdražení'!A:C,3,0)</f>
        <v>0.09</v>
      </c>
      <c r="K1126" s="17"/>
      <c r="M1126" s="7"/>
    </row>
    <row r="1127" spans="2:13" ht="19.5" customHeight="1" x14ac:dyDescent="0.25">
      <c r="B1127" s="5" t="s">
        <v>1523</v>
      </c>
      <c r="C1127" s="6">
        <v>8595580554811</v>
      </c>
      <c r="D1127" s="14" t="s">
        <v>1524</v>
      </c>
      <c r="E1127" s="38">
        <v>600.50279999999998</v>
      </c>
      <c r="F1127" s="39">
        <f>VLOOKUP(H1127,Slevy!B:C,2,0)</f>
        <v>0.5</v>
      </c>
      <c r="G1127" s="40">
        <f>ABS((E1127*F1127)-E1127)</f>
        <v>300.25139999999999</v>
      </c>
      <c r="H1127" s="1" t="s">
        <v>12</v>
      </c>
      <c r="I1127" s="1" t="s">
        <v>2390</v>
      </c>
      <c r="J1127" s="11">
        <f>VLOOKUP(I1127,'%Zdražení'!A:C,3,0)</f>
        <v>0.09</v>
      </c>
      <c r="K1127" s="17"/>
      <c r="M1127" s="7"/>
    </row>
    <row r="1128" spans="2:13" ht="19.5" customHeight="1" x14ac:dyDescent="0.25">
      <c r="B1128" s="5" t="s">
        <v>1525</v>
      </c>
      <c r="C1128" s="6">
        <v>8595580561499</v>
      </c>
      <c r="D1128" s="14" t="s">
        <v>1524</v>
      </c>
      <c r="E1128" s="38">
        <v>644.96390000000008</v>
      </c>
      <c r="F1128" s="39">
        <f>VLOOKUP(H1128,Slevy!B:C,2,0)</f>
        <v>0.5</v>
      </c>
      <c r="G1128" s="40">
        <f>ABS((E1128*F1128)-E1128)</f>
        <v>322.48195000000004</v>
      </c>
      <c r="H1128" s="1" t="s">
        <v>12</v>
      </c>
      <c r="I1128" s="1" t="s">
        <v>2390</v>
      </c>
      <c r="J1128" s="11">
        <f>VLOOKUP(I1128,'%Zdražení'!A:C,3,0)</f>
        <v>0.09</v>
      </c>
      <c r="K1128" s="17"/>
      <c r="M1128" s="7"/>
    </row>
    <row r="1129" spans="2:13" ht="19.5" customHeight="1" x14ac:dyDescent="0.25">
      <c r="B1129" s="5" t="s">
        <v>1526</v>
      </c>
      <c r="C1129" s="6">
        <v>8595580554965</v>
      </c>
      <c r="D1129" s="14" t="s">
        <v>1527</v>
      </c>
      <c r="E1129" s="38">
        <v>62.816700000000004</v>
      </c>
      <c r="F1129" s="39">
        <f>VLOOKUP(H1129,Slevy!B:C,2,0)</f>
        <v>0.5</v>
      </c>
      <c r="G1129" s="40">
        <f>ABS((E1129*F1129)-E1129)</f>
        <v>31.408350000000002</v>
      </c>
      <c r="H1129" s="1" t="s">
        <v>12</v>
      </c>
      <c r="I1129" s="1" t="s">
        <v>2390</v>
      </c>
      <c r="J1129" s="11">
        <f>VLOOKUP(I1129,'%Zdražení'!A:C,3,0)</f>
        <v>0.09</v>
      </c>
      <c r="K1129" s="17"/>
      <c r="M1129" s="7"/>
    </row>
    <row r="1130" spans="2:13" ht="19.5" customHeight="1" x14ac:dyDescent="0.25">
      <c r="B1130" s="5" t="s">
        <v>1528</v>
      </c>
      <c r="C1130" s="6">
        <v>8595580554996</v>
      </c>
      <c r="D1130" s="14" t="s">
        <v>1529</v>
      </c>
      <c r="E1130" s="38">
        <v>256.10640000000001</v>
      </c>
      <c r="F1130" s="39">
        <f>VLOOKUP(H1130,Slevy!B:C,2,0)</f>
        <v>0.5</v>
      </c>
      <c r="G1130" s="40">
        <f>ABS((E1130*F1130)-E1130)</f>
        <v>128.0532</v>
      </c>
      <c r="H1130" s="1" t="s">
        <v>12</v>
      </c>
      <c r="I1130" s="1" t="s">
        <v>2390</v>
      </c>
      <c r="J1130" s="11">
        <f>VLOOKUP(I1130,'%Zdražení'!A:C,3,0)</f>
        <v>0.09</v>
      </c>
      <c r="K1130" s="17"/>
      <c r="M1130" s="7"/>
    </row>
    <row r="1131" spans="2:13" ht="19.5" customHeight="1" x14ac:dyDescent="0.25">
      <c r="B1131" s="5" t="s">
        <v>1530</v>
      </c>
      <c r="C1131" s="6">
        <v>8595580554972</v>
      </c>
      <c r="D1131" s="14" t="s">
        <v>1527</v>
      </c>
      <c r="E1131" s="38">
        <v>62.816700000000004</v>
      </c>
      <c r="F1131" s="39">
        <f>VLOOKUP(H1131,Slevy!B:C,2,0)</f>
        <v>0.5</v>
      </c>
      <c r="G1131" s="40">
        <f>ABS((E1131*F1131)-E1131)</f>
        <v>31.408350000000002</v>
      </c>
      <c r="H1131" s="1" t="s">
        <v>12</v>
      </c>
      <c r="I1131" s="1" t="s">
        <v>2390</v>
      </c>
      <c r="J1131" s="11">
        <f>VLOOKUP(I1131,'%Zdražení'!A:C,3,0)</f>
        <v>0.09</v>
      </c>
      <c r="K1131" s="17"/>
      <c r="M1131" s="7"/>
    </row>
    <row r="1132" spans="2:13" ht="19.5" customHeight="1" x14ac:dyDescent="0.25">
      <c r="B1132" s="5" t="s">
        <v>1531</v>
      </c>
      <c r="C1132" s="6">
        <v>8595580555009</v>
      </c>
      <c r="D1132" s="14" t="s">
        <v>1529</v>
      </c>
      <c r="E1132" s="38">
        <v>256.10640000000001</v>
      </c>
      <c r="F1132" s="39">
        <f>VLOOKUP(H1132,Slevy!B:C,2,0)</f>
        <v>0.5</v>
      </c>
      <c r="G1132" s="40">
        <f>ABS((E1132*F1132)-E1132)</f>
        <v>128.0532</v>
      </c>
      <c r="H1132" s="1" t="s">
        <v>12</v>
      </c>
      <c r="I1132" s="1" t="s">
        <v>2390</v>
      </c>
      <c r="J1132" s="11">
        <f>VLOOKUP(I1132,'%Zdražení'!A:C,3,0)</f>
        <v>0.09</v>
      </c>
      <c r="K1132" s="17"/>
      <c r="M1132" s="7"/>
    </row>
    <row r="1133" spans="2:13" ht="19.5" customHeight="1" x14ac:dyDescent="0.25">
      <c r="B1133" s="5" t="s">
        <v>1532</v>
      </c>
      <c r="C1133" s="6">
        <v>8595580554989</v>
      </c>
      <c r="D1133" s="14" t="s">
        <v>1527</v>
      </c>
      <c r="E1133" s="38">
        <v>62.816700000000004</v>
      </c>
      <c r="F1133" s="39">
        <f>VLOOKUP(H1133,Slevy!B:C,2,0)</f>
        <v>0.5</v>
      </c>
      <c r="G1133" s="40">
        <f>ABS((E1133*F1133)-E1133)</f>
        <v>31.408350000000002</v>
      </c>
      <c r="H1133" s="1" t="s">
        <v>12</v>
      </c>
      <c r="I1133" s="1" t="s">
        <v>2390</v>
      </c>
      <c r="J1133" s="11">
        <f>VLOOKUP(I1133,'%Zdražení'!A:C,3,0)</f>
        <v>0.09</v>
      </c>
      <c r="K1133" s="17"/>
      <c r="M1133" s="7"/>
    </row>
    <row r="1134" spans="2:13" ht="19.5" customHeight="1" x14ac:dyDescent="0.25">
      <c r="B1134" s="5" t="s">
        <v>1533</v>
      </c>
      <c r="C1134" s="6">
        <v>8595580555016</v>
      </c>
      <c r="D1134" s="14" t="s">
        <v>1529</v>
      </c>
      <c r="E1134" s="38">
        <v>256.10640000000001</v>
      </c>
      <c r="F1134" s="39">
        <f>VLOOKUP(H1134,Slevy!B:C,2,0)</f>
        <v>0.5</v>
      </c>
      <c r="G1134" s="40">
        <f>ABS((E1134*F1134)-E1134)</f>
        <v>128.0532</v>
      </c>
      <c r="H1134" s="1" t="s">
        <v>12</v>
      </c>
      <c r="I1134" s="1" t="s">
        <v>2390</v>
      </c>
      <c r="J1134" s="11">
        <f>VLOOKUP(I1134,'%Zdražení'!A:C,3,0)</f>
        <v>0.09</v>
      </c>
      <c r="K1134" s="17"/>
      <c r="M1134" s="7"/>
    </row>
    <row r="1135" spans="2:13" ht="19.5" customHeight="1" x14ac:dyDescent="0.25">
      <c r="B1135" s="5" t="s">
        <v>1534</v>
      </c>
      <c r="C1135" s="6">
        <v>8595580555474</v>
      </c>
      <c r="D1135" s="14" t="s">
        <v>1529</v>
      </c>
      <c r="E1135" s="38">
        <v>837.64320000000009</v>
      </c>
      <c r="F1135" s="39">
        <f>VLOOKUP(H1135,Slevy!B:C,2,0)</f>
        <v>0.5</v>
      </c>
      <c r="G1135" s="40">
        <f>ABS((E1135*F1135)-E1135)</f>
        <v>418.82160000000005</v>
      </c>
      <c r="H1135" s="1" t="s">
        <v>12</v>
      </c>
      <c r="I1135" s="1" t="s">
        <v>2390</v>
      </c>
      <c r="J1135" s="11">
        <f>VLOOKUP(I1135,'%Zdražení'!A:C,3,0)</f>
        <v>0.09</v>
      </c>
      <c r="K1135" s="17"/>
      <c r="M1135" s="7"/>
    </row>
    <row r="1136" spans="2:13" ht="19.5" customHeight="1" x14ac:dyDescent="0.25">
      <c r="B1136" s="4"/>
      <c r="C1136" s="4"/>
      <c r="D1136" s="44" t="s">
        <v>1535</v>
      </c>
      <c r="E1136" s="37"/>
      <c r="F1136" s="37"/>
      <c r="G1136" s="37"/>
      <c r="H1136" s="4"/>
      <c r="I1136" s="4"/>
      <c r="J1136" s="4"/>
      <c r="K1136" s="4"/>
    </row>
    <row r="1137" spans="2:13" ht="19.5" customHeight="1" x14ac:dyDescent="0.25">
      <c r="B1137" s="5" t="s">
        <v>1536</v>
      </c>
      <c r="C1137" s="6">
        <v>8595580519247</v>
      </c>
      <c r="D1137" s="14" t="s">
        <v>1537</v>
      </c>
      <c r="E1137" s="38">
        <v>77.858700000000013</v>
      </c>
      <c r="F1137" s="39">
        <f>VLOOKUP(H1137,Slevy!B:C,2,0)</f>
        <v>0.5</v>
      </c>
      <c r="G1137" s="40">
        <f>ABS((E1137*F1137)-E1137)</f>
        <v>38.929350000000007</v>
      </c>
      <c r="H1137" s="1" t="s">
        <v>12</v>
      </c>
      <c r="I1137" s="1" t="s">
        <v>2392</v>
      </c>
      <c r="J1137" s="11">
        <f>VLOOKUP(I1137,'%Zdražení'!A:C,3,0)</f>
        <v>0.09</v>
      </c>
      <c r="K1137" s="17"/>
      <c r="M1137" s="7"/>
    </row>
    <row r="1138" spans="2:13" ht="19.5" customHeight="1" x14ac:dyDescent="0.25">
      <c r="B1138" s="5" t="s">
        <v>1538</v>
      </c>
      <c r="C1138" s="6">
        <v>8595580519254</v>
      </c>
      <c r="D1138" s="14" t="s">
        <v>1539</v>
      </c>
      <c r="E1138" s="38">
        <v>77.858700000000013</v>
      </c>
      <c r="F1138" s="39">
        <f>VLOOKUP(H1138,Slevy!B:C,2,0)</f>
        <v>0.5</v>
      </c>
      <c r="G1138" s="40">
        <f>ABS((E1138*F1138)-E1138)</f>
        <v>38.929350000000007</v>
      </c>
      <c r="H1138" s="1" t="s">
        <v>12</v>
      </c>
      <c r="I1138" s="1" t="s">
        <v>2392</v>
      </c>
      <c r="J1138" s="11">
        <f>VLOOKUP(I1138,'%Zdražení'!A:C,3,0)</f>
        <v>0.09</v>
      </c>
      <c r="K1138" s="17"/>
      <c r="M1138" s="7"/>
    </row>
    <row r="1139" spans="2:13" ht="19.5" customHeight="1" x14ac:dyDescent="0.25">
      <c r="B1139" s="5" t="s">
        <v>1540</v>
      </c>
      <c r="C1139" s="6">
        <v>8595580519261</v>
      </c>
      <c r="D1139" s="14" t="s">
        <v>1541</v>
      </c>
      <c r="E1139" s="38">
        <v>77.858700000000013</v>
      </c>
      <c r="F1139" s="39">
        <f>VLOOKUP(H1139,Slevy!B:C,2,0)</f>
        <v>0.5</v>
      </c>
      <c r="G1139" s="40">
        <f>ABS((E1139*F1139)-E1139)</f>
        <v>38.929350000000007</v>
      </c>
      <c r="H1139" s="1" t="s">
        <v>12</v>
      </c>
      <c r="I1139" s="1" t="s">
        <v>2392</v>
      </c>
      <c r="J1139" s="11">
        <f>VLOOKUP(I1139,'%Zdražení'!A:C,3,0)</f>
        <v>0.09</v>
      </c>
      <c r="K1139" s="17"/>
      <c r="M1139" s="7"/>
    </row>
    <row r="1140" spans="2:13" ht="19.5" customHeight="1" x14ac:dyDescent="0.25">
      <c r="B1140" s="5" t="s">
        <v>1542</v>
      </c>
      <c r="C1140" s="6">
        <v>8595580519278</v>
      </c>
      <c r="D1140" s="14" t="s">
        <v>1543</v>
      </c>
      <c r="E1140" s="38">
        <v>77.858700000000013</v>
      </c>
      <c r="F1140" s="39">
        <f>VLOOKUP(H1140,Slevy!B:C,2,0)</f>
        <v>0.5</v>
      </c>
      <c r="G1140" s="40">
        <f>ABS((E1140*F1140)-E1140)</f>
        <v>38.929350000000007</v>
      </c>
      <c r="H1140" s="1" t="s">
        <v>12</v>
      </c>
      <c r="I1140" s="1" t="s">
        <v>2392</v>
      </c>
      <c r="J1140" s="11">
        <f>VLOOKUP(I1140,'%Zdražení'!A:C,3,0)</f>
        <v>0.09</v>
      </c>
      <c r="K1140" s="17"/>
      <c r="M1140" s="7"/>
    </row>
    <row r="1141" spans="2:13" ht="19.5" customHeight="1" x14ac:dyDescent="0.25">
      <c r="B1141" s="5" t="s">
        <v>1544</v>
      </c>
      <c r="C1141" s="6">
        <v>8595580501297</v>
      </c>
      <c r="D1141" s="14" t="s">
        <v>1545</v>
      </c>
      <c r="E1141" s="38">
        <v>118.3413</v>
      </c>
      <c r="F1141" s="39">
        <f>VLOOKUP(H1141,Slevy!B:C,2,0)</f>
        <v>0.5</v>
      </c>
      <c r="G1141" s="40">
        <f>ABS((E1141*F1141)-E1141)</f>
        <v>59.170650000000002</v>
      </c>
      <c r="H1141" s="1" t="s">
        <v>12</v>
      </c>
      <c r="I1141" s="1" t="s">
        <v>2392</v>
      </c>
      <c r="J1141" s="11">
        <f>VLOOKUP(I1141,'%Zdražení'!A:C,3,0)</f>
        <v>0.09</v>
      </c>
      <c r="K1141" s="17"/>
      <c r="M1141" s="7"/>
    </row>
    <row r="1142" spans="2:13" ht="19.5" customHeight="1" x14ac:dyDescent="0.25">
      <c r="B1142" s="5" t="s">
        <v>1546</v>
      </c>
      <c r="C1142" s="6">
        <v>8595580524036</v>
      </c>
      <c r="D1142" s="14" t="s">
        <v>1547</v>
      </c>
      <c r="E1142" s="38">
        <v>118.3413</v>
      </c>
      <c r="F1142" s="39">
        <f>VLOOKUP(H1142,Slevy!B:C,2,0)</f>
        <v>0.5</v>
      </c>
      <c r="G1142" s="40">
        <f>ABS((E1142*F1142)-E1142)</f>
        <v>59.170650000000002</v>
      </c>
      <c r="H1142" s="1" t="s">
        <v>12</v>
      </c>
      <c r="I1142" s="1" t="s">
        <v>2392</v>
      </c>
      <c r="J1142" s="11">
        <f>VLOOKUP(I1142,'%Zdražení'!A:C,3,0)</f>
        <v>0.09</v>
      </c>
      <c r="K1142" s="17"/>
      <c r="M1142" s="7"/>
    </row>
    <row r="1143" spans="2:13" ht="19.5" customHeight="1" x14ac:dyDescent="0.25">
      <c r="B1143" s="5" t="s">
        <v>1548</v>
      </c>
      <c r="C1143" s="6">
        <v>8595580519285</v>
      </c>
      <c r="D1143" s="14" t="s">
        <v>1549</v>
      </c>
      <c r="E1143" s="38">
        <v>77.858700000000013</v>
      </c>
      <c r="F1143" s="39">
        <f>VLOOKUP(H1143,Slevy!B:C,2,0)</f>
        <v>0.5</v>
      </c>
      <c r="G1143" s="40">
        <f>ABS((E1143*F1143)-E1143)</f>
        <v>38.929350000000007</v>
      </c>
      <c r="H1143" s="1" t="s">
        <v>12</v>
      </c>
      <c r="I1143" s="1" t="s">
        <v>2392</v>
      </c>
      <c r="J1143" s="11">
        <f>VLOOKUP(I1143,'%Zdražení'!A:C,3,0)</f>
        <v>0.09</v>
      </c>
      <c r="K1143" s="17"/>
      <c r="M1143" s="7"/>
    </row>
    <row r="1144" spans="2:13" ht="19.5" customHeight="1" x14ac:dyDescent="0.25">
      <c r="B1144" s="5" t="s">
        <v>1550</v>
      </c>
      <c r="C1144" s="6">
        <v>8595580519292</v>
      </c>
      <c r="D1144" s="14" t="s">
        <v>1551</v>
      </c>
      <c r="E1144" s="38">
        <v>77.858700000000013</v>
      </c>
      <c r="F1144" s="39">
        <f>VLOOKUP(H1144,Slevy!B:C,2,0)</f>
        <v>0.5</v>
      </c>
      <c r="G1144" s="40">
        <f>ABS((E1144*F1144)-E1144)</f>
        <v>38.929350000000007</v>
      </c>
      <c r="H1144" s="1" t="s">
        <v>12</v>
      </c>
      <c r="I1144" s="1" t="s">
        <v>2392</v>
      </c>
      <c r="J1144" s="11">
        <f>VLOOKUP(I1144,'%Zdražení'!A:C,3,0)</f>
        <v>0.09</v>
      </c>
      <c r="K1144" s="17"/>
      <c r="M1144" s="7"/>
    </row>
    <row r="1145" spans="2:13" ht="19.5" customHeight="1" x14ac:dyDescent="0.25">
      <c r="B1145" s="4"/>
      <c r="C1145" s="4"/>
      <c r="D1145" s="44" t="s">
        <v>1552</v>
      </c>
      <c r="E1145" s="37"/>
      <c r="F1145" s="37"/>
      <c r="G1145" s="37"/>
      <c r="H1145" s="4"/>
      <c r="I1145" s="4"/>
      <c r="J1145" s="4"/>
      <c r="K1145" s="4"/>
    </row>
    <row r="1146" spans="2:13" ht="19.5" customHeight="1" x14ac:dyDescent="0.25">
      <c r="B1146" s="5" t="s">
        <v>1553</v>
      </c>
      <c r="C1146" s="6">
        <v>8595580522919</v>
      </c>
      <c r="D1146" s="14" t="s">
        <v>1554</v>
      </c>
      <c r="E1146" s="38">
        <v>13.025500000000001</v>
      </c>
      <c r="F1146" s="39">
        <f>VLOOKUP(H1146,Slevy!B:C,2,0)</f>
        <v>0.5</v>
      </c>
      <c r="G1146" s="40">
        <f>ABS((E1146*F1146)-E1146)</f>
        <v>6.5127500000000005</v>
      </c>
      <c r="H1146" s="1" t="s">
        <v>12</v>
      </c>
      <c r="I1146" s="1" t="s">
        <v>2392</v>
      </c>
      <c r="J1146" s="11">
        <f>VLOOKUP(I1146,'%Zdražení'!A:C,3,0)</f>
        <v>0.09</v>
      </c>
      <c r="K1146" s="17"/>
      <c r="M1146" s="7"/>
    </row>
    <row r="1147" spans="2:13" ht="19.5" customHeight="1" x14ac:dyDescent="0.25">
      <c r="B1147" s="5" t="s">
        <v>1555</v>
      </c>
      <c r="C1147" s="6">
        <v>8595580522995</v>
      </c>
      <c r="D1147" s="14" t="s">
        <v>1556</v>
      </c>
      <c r="E1147" s="38">
        <v>13.025500000000001</v>
      </c>
      <c r="F1147" s="39">
        <f>VLOOKUP(H1147,Slevy!B:C,2,0)</f>
        <v>0.5</v>
      </c>
      <c r="G1147" s="40">
        <f>ABS((E1147*F1147)-E1147)</f>
        <v>6.5127500000000005</v>
      </c>
      <c r="H1147" s="1" t="s">
        <v>12</v>
      </c>
      <c r="I1147" s="1" t="s">
        <v>2392</v>
      </c>
      <c r="J1147" s="11">
        <f>VLOOKUP(I1147,'%Zdražení'!A:C,3,0)</f>
        <v>0.09</v>
      </c>
      <c r="K1147" s="17"/>
      <c r="M1147" s="7"/>
    </row>
    <row r="1148" spans="2:13" ht="19.5" customHeight="1" x14ac:dyDescent="0.25">
      <c r="B1148" s="5" t="s">
        <v>1557</v>
      </c>
      <c r="C1148" s="6">
        <v>8595580522599</v>
      </c>
      <c r="D1148" s="14" t="s">
        <v>1558</v>
      </c>
      <c r="E1148" s="38">
        <v>83.613900000000001</v>
      </c>
      <c r="F1148" s="39">
        <f>VLOOKUP(H1148,Slevy!B:C,2,0)</f>
        <v>0.5</v>
      </c>
      <c r="G1148" s="40">
        <f>ABS((E1148*F1148)-E1148)</f>
        <v>41.806950000000001</v>
      </c>
      <c r="H1148" s="1" t="s">
        <v>12</v>
      </c>
      <c r="I1148" s="1" t="s">
        <v>2392</v>
      </c>
      <c r="J1148" s="11">
        <f>VLOOKUP(I1148,'%Zdražení'!A:C,3,0)</f>
        <v>0.09</v>
      </c>
      <c r="K1148" s="17"/>
      <c r="M1148" s="7"/>
    </row>
    <row r="1149" spans="2:13" ht="19.5" customHeight="1" x14ac:dyDescent="0.25">
      <c r="B1149" s="5" t="s">
        <v>1559</v>
      </c>
      <c r="C1149" s="6">
        <v>8595580527075</v>
      </c>
      <c r="D1149" s="14" t="s">
        <v>1560</v>
      </c>
      <c r="E1149" s="38">
        <v>67.776200000000003</v>
      </c>
      <c r="F1149" s="39">
        <f>VLOOKUP(H1149,Slevy!B:C,2,0)</f>
        <v>0.5</v>
      </c>
      <c r="G1149" s="40">
        <f>ABS((E1149*F1149)-E1149)</f>
        <v>33.888100000000001</v>
      </c>
      <c r="H1149" s="1" t="s">
        <v>12</v>
      </c>
      <c r="I1149" s="1" t="s">
        <v>2392</v>
      </c>
      <c r="J1149" s="11">
        <f>VLOOKUP(I1149,'%Zdražení'!A:C,3,0)</f>
        <v>0.09</v>
      </c>
      <c r="K1149" s="17"/>
      <c r="M1149" s="7"/>
    </row>
    <row r="1150" spans="2:13" ht="19.5" customHeight="1" x14ac:dyDescent="0.25">
      <c r="B1150" s="3"/>
      <c r="C1150" s="3"/>
      <c r="D1150" s="43" t="s">
        <v>1561</v>
      </c>
      <c r="E1150" s="36"/>
      <c r="F1150" s="36"/>
      <c r="G1150" s="36"/>
      <c r="H1150" s="3"/>
      <c r="I1150" s="3"/>
      <c r="J1150" s="3"/>
      <c r="K1150" s="3"/>
    </row>
    <row r="1151" spans="2:13" ht="19.5" customHeight="1" x14ac:dyDescent="0.25">
      <c r="B1151" s="4"/>
      <c r="C1151" s="4"/>
      <c r="D1151" s="44" t="s">
        <v>1562</v>
      </c>
      <c r="E1151" s="37"/>
      <c r="F1151" s="37"/>
      <c r="G1151" s="37"/>
      <c r="H1151" s="4"/>
      <c r="I1151" s="4"/>
      <c r="J1151" s="4"/>
      <c r="K1151" s="4"/>
    </row>
    <row r="1152" spans="2:13" ht="19.5" customHeight="1" x14ac:dyDescent="0.25">
      <c r="B1152" s="5" t="s">
        <v>1563</v>
      </c>
      <c r="C1152" s="6">
        <v>8595580555160</v>
      </c>
      <c r="D1152" s="14" t="s">
        <v>1564</v>
      </c>
      <c r="E1152" s="38">
        <v>434.45160000000004</v>
      </c>
      <c r="F1152" s="39">
        <f>VLOOKUP(H1152,Slevy!B:C,2,0)</f>
        <v>0.5</v>
      </c>
      <c r="G1152" s="40">
        <f>ABS((E1152*F1152)-E1152)</f>
        <v>217.22580000000002</v>
      </c>
      <c r="H1152" s="1" t="s">
        <v>557</v>
      </c>
      <c r="I1152" s="1" t="s">
        <v>2387</v>
      </c>
      <c r="J1152" s="11">
        <f>VLOOKUP(I1152,'%Zdražení'!A:C,3,0)</f>
        <v>0.06</v>
      </c>
      <c r="K1152" s="17"/>
      <c r="M1152" s="7"/>
    </row>
    <row r="1153" spans="2:13" ht="19.5" customHeight="1" x14ac:dyDescent="0.25">
      <c r="B1153" s="5" t="s">
        <v>1565</v>
      </c>
      <c r="C1153" s="6">
        <v>8595580555146</v>
      </c>
      <c r="D1153" s="14" t="s">
        <v>1566</v>
      </c>
      <c r="E1153" s="38">
        <v>434.45160000000004</v>
      </c>
      <c r="F1153" s="39">
        <f>VLOOKUP(H1153,Slevy!B:C,2,0)</f>
        <v>0.5</v>
      </c>
      <c r="G1153" s="40">
        <f>ABS((E1153*F1153)-E1153)</f>
        <v>217.22580000000002</v>
      </c>
      <c r="H1153" s="1" t="s">
        <v>557</v>
      </c>
      <c r="I1153" s="1" t="s">
        <v>2387</v>
      </c>
      <c r="J1153" s="11">
        <f>VLOOKUP(I1153,'%Zdražení'!A:C,3,0)</f>
        <v>0.06</v>
      </c>
      <c r="K1153" s="17"/>
      <c r="M1153" s="7"/>
    </row>
    <row r="1154" spans="2:13" ht="19.5" customHeight="1" x14ac:dyDescent="0.25">
      <c r="B1154" s="5" t="s">
        <v>1567</v>
      </c>
      <c r="C1154" s="6">
        <v>8595580555177</v>
      </c>
      <c r="D1154" s="14" t="s">
        <v>1568</v>
      </c>
      <c r="E1154" s="38">
        <v>434.45160000000004</v>
      </c>
      <c r="F1154" s="39">
        <f>VLOOKUP(H1154,Slevy!B:C,2,0)</f>
        <v>0.5</v>
      </c>
      <c r="G1154" s="40">
        <f>ABS((E1154*F1154)-E1154)</f>
        <v>217.22580000000002</v>
      </c>
      <c r="H1154" s="1" t="s">
        <v>557</v>
      </c>
      <c r="I1154" s="1" t="s">
        <v>2387</v>
      </c>
      <c r="J1154" s="11">
        <f>VLOOKUP(I1154,'%Zdražení'!A:C,3,0)</f>
        <v>0.06</v>
      </c>
      <c r="K1154" s="17"/>
      <c r="M1154" s="7"/>
    </row>
    <row r="1155" spans="2:13" ht="19.5" customHeight="1" x14ac:dyDescent="0.25">
      <c r="B1155" s="4"/>
      <c r="C1155" s="4"/>
      <c r="D1155" s="44" t="s">
        <v>1569</v>
      </c>
      <c r="E1155" s="37"/>
      <c r="F1155" s="37"/>
      <c r="G1155" s="37"/>
      <c r="H1155" s="4"/>
      <c r="I1155" s="4"/>
      <c r="J1155" s="4"/>
      <c r="K1155" s="4"/>
    </row>
    <row r="1156" spans="2:13" ht="19.5" customHeight="1" x14ac:dyDescent="0.25">
      <c r="B1156" s="5" t="s">
        <v>1570</v>
      </c>
      <c r="C1156" s="6">
        <v>8594045930368</v>
      </c>
      <c r="D1156" s="14" t="s">
        <v>1571</v>
      </c>
      <c r="E1156" s="38">
        <v>213.40480000000002</v>
      </c>
      <c r="F1156" s="39">
        <f>VLOOKUP(H1156,Slevy!B:C,2,0)</f>
        <v>0.5</v>
      </c>
      <c r="G1156" s="40">
        <f>ABS((E1156*F1156)-E1156)</f>
        <v>106.70240000000001</v>
      </c>
      <c r="H1156" s="1" t="s">
        <v>12</v>
      </c>
      <c r="I1156" s="1" t="s">
        <v>2393</v>
      </c>
      <c r="J1156" s="11">
        <f>VLOOKUP(I1156,'%Zdražení'!A:C,3,0)</f>
        <v>0.12</v>
      </c>
      <c r="K1156" s="17"/>
      <c r="M1156" s="7"/>
    </row>
    <row r="1157" spans="2:13" ht="19.5" customHeight="1" x14ac:dyDescent="0.25">
      <c r="B1157" s="5" t="s">
        <v>1572</v>
      </c>
      <c r="C1157" s="6">
        <v>8594045930412</v>
      </c>
      <c r="D1157" s="14" t="s">
        <v>1571</v>
      </c>
      <c r="E1157" s="38">
        <v>213.40480000000002</v>
      </c>
      <c r="F1157" s="39">
        <f>VLOOKUP(H1157,Slevy!B:C,2,0)</f>
        <v>0.5</v>
      </c>
      <c r="G1157" s="40">
        <f>ABS((E1157*F1157)-E1157)</f>
        <v>106.70240000000001</v>
      </c>
      <c r="H1157" s="1" t="s">
        <v>12</v>
      </c>
      <c r="I1157" s="1" t="s">
        <v>2393</v>
      </c>
      <c r="J1157" s="11">
        <f>VLOOKUP(I1157,'%Zdražení'!A:C,3,0)</f>
        <v>0.12</v>
      </c>
      <c r="K1157" s="17"/>
      <c r="M1157" s="7"/>
    </row>
    <row r="1158" spans="2:13" ht="19.5" customHeight="1" x14ac:dyDescent="0.25">
      <c r="B1158" s="5" t="s">
        <v>1573</v>
      </c>
      <c r="C1158" s="6">
        <v>8594045930436</v>
      </c>
      <c r="D1158" s="14" t="s">
        <v>1571</v>
      </c>
      <c r="E1158" s="38">
        <v>213.40480000000002</v>
      </c>
      <c r="F1158" s="39">
        <f>VLOOKUP(H1158,Slevy!B:C,2,0)</f>
        <v>0.5</v>
      </c>
      <c r="G1158" s="40">
        <f>ABS((E1158*F1158)-E1158)</f>
        <v>106.70240000000001</v>
      </c>
      <c r="H1158" s="1" t="s">
        <v>12</v>
      </c>
      <c r="I1158" s="1" t="s">
        <v>2393</v>
      </c>
      <c r="J1158" s="11">
        <f>VLOOKUP(I1158,'%Zdražení'!A:C,3,0)</f>
        <v>0.12</v>
      </c>
      <c r="K1158" s="17"/>
      <c r="M1158" s="7"/>
    </row>
    <row r="1159" spans="2:13" ht="19.5" customHeight="1" x14ac:dyDescent="0.25">
      <c r="B1159" s="5" t="s">
        <v>1574</v>
      </c>
      <c r="C1159" s="6">
        <v>8594045930375</v>
      </c>
      <c r="D1159" s="14" t="s">
        <v>1575</v>
      </c>
      <c r="E1159" s="38">
        <v>213.40480000000002</v>
      </c>
      <c r="F1159" s="39">
        <f>VLOOKUP(H1159,Slevy!B:C,2,0)</f>
        <v>0.5</v>
      </c>
      <c r="G1159" s="40">
        <f>ABS((E1159*F1159)-E1159)</f>
        <v>106.70240000000001</v>
      </c>
      <c r="H1159" s="1" t="s">
        <v>12</v>
      </c>
      <c r="I1159" s="1" t="s">
        <v>2393</v>
      </c>
      <c r="J1159" s="11">
        <f>VLOOKUP(I1159,'%Zdražení'!A:C,3,0)</f>
        <v>0.12</v>
      </c>
      <c r="K1159" s="17"/>
      <c r="M1159" s="7"/>
    </row>
    <row r="1160" spans="2:13" ht="19.5" customHeight="1" x14ac:dyDescent="0.25">
      <c r="B1160" s="5" t="s">
        <v>1576</v>
      </c>
      <c r="C1160" s="6">
        <v>8594045930429</v>
      </c>
      <c r="D1160" s="14" t="s">
        <v>1575</v>
      </c>
      <c r="E1160" s="38">
        <v>213.40480000000002</v>
      </c>
      <c r="F1160" s="39">
        <f>VLOOKUP(H1160,Slevy!B:C,2,0)</f>
        <v>0.5</v>
      </c>
      <c r="G1160" s="40">
        <f>ABS((E1160*F1160)-E1160)</f>
        <v>106.70240000000001</v>
      </c>
      <c r="H1160" s="1" t="s">
        <v>12</v>
      </c>
      <c r="I1160" s="1" t="s">
        <v>2393</v>
      </c>
      <c r="J1160" s="11">
        <f>VLOOKUP(I1160,'%Zdražení'!A:C,3,0)</f>
        <v>0.12</v>
      </c>
      <c r="K1160" s="17"/>
      <c r="M1160" s="7"/>
    </row>
    <row r="1161" spans="2:13" ht="19.5" customHeight="1" x14ac:dyDescent="0.25">
      <c r="B1161" s="5" t="s">
        <v>1577</v>
      </c>
      <c r="C1161" s="6">
        <v>8594045930443</v>
      </c>
      <c r="D1161" s="14" t="s">
        <v>1575</v>
      </c>
      <c r="E1161" s="38">
        <v>213.40480000000002</v>
      </c>
      <c r="F1161" s="39">
        <f>VLOOKUP(H1161,Slevy!B:C,2,0)</f>
        <v>0.5</v>
      </c>
      <c r="G1161" s="40">
        <f>ABS((E1161*F1161)-E1161)</f>
        <v>106.70240000000001</v>
      </c>
      <c r="H1161" s="1" t="s">
        <v>12</v>
      </c>
      <c r="I1161" s="1" t="s">
        <v>2393</v>
      </c>
      <c r="J1161" s="11">
        <f>VLOOKUP(I1161,'%Zdražení'!A:C,3,0)</f>
        <v>0.12</v>
      </c>
      <c r="K1161" s="17"/>
      <c r="M1161" s="7"/>
    </row>
    <row r="1162" spans="2:13" ht="19.5" customHeight="1" x14ac:dyDescent="0.25">
      <c r="B1162" s="4"/>
      <c r="C1162" s="4"/>
      <c r="D1162" s="44" t="s">
        <v>1578</v>
      </c>
      <c r="E1162" s="37"/>
      <c r="F1162" s="37"/>
      <c r="G1162" s="37"/>
      <c r="H1162" s="4"/>
      <c r="I1162" s="4"/>
      <c r="J1162" s="4"/>
      <c r="K1162" s="4"/>
    </row>
    <row r="1163" spans="2:13" ht="19.5" customHeight="1" x14ac:dyDescent="0.25">
      <c r="B1163" s="5" t="s">
        <v>1579</v>
      </c>
      <c r="C1163" s="6">
        <v>8595580518516</v>
      </c>
      <c r="D1163" s="14" t="s">
        <v>1580</v>
      </c>
      <c r="E1163" s="38">
        <v>139.3056</v>
      </c>
      <c r="F1163" s="39">
        <f>VLOOKUP(H1163,Slevy!B:C,2,0)</f>
        <v>0.5</v>
      </c>
      <c r="G1163" s="40">
        <f>ABS((E1163*F1163)-E1163)</f>
        <v>69.652799999999999</v>
      </c>
      <c r="H1163" s="1" t="s">
        <v>12</v>
      </c>
      <c r="I1163" s="1" t="s">
        <v>2393</v>
      </c>
      <c r="J1163" s="11">
        <f>VLOOKUP(I1163,'%Zdražení'!A:C,3,0)</f>
        <v>0.12</v>
      </c>
      <c r="K1163" s="17"/>
      <c r="M1163" s="7"/>
    </row>
    <row r="1164" spans="2:13" ht="19.5" customHeight="1" x14ac:dyDescent="0.25">
      <c r="B1164" s="5" t="s">
        <v>1581</v>
      </c>
      <c r="C1164" s="6">
        <v>8595580518547</v>
      </c>
      <c r="D1164" s="14" t="s">
        <v>1582</v>
      </c>
      <c r="E1164" s="38">
        <v>155.70240000000004</v>
      </c>
      <c r="F1164" s="39">
        <f>VLOOKUP(H1164,Slevy!B:C,2,0)</f>
        <v>0.5</v>
      </c>
      <c r="G1164" s="40">
        <f>ABS((E1164*F1164)-E1164)</f>
        <v>77.85120000000002</v>
      </c>
      <c r="H1164" s="1" t="s">
        <v>12</v>
      </c>
      <c r="I1164" s="1" t="s">
        <v>2393</v>
      </c>
      <c r="J1164" s="11">
        <f>VLOOKUP(I1164,'%Zdražení'!A:C,3,0)</f>
        <v>0.12</v>
      </c>
      <c r="K1164" s="17"/>
      <c r="M1164" s="7"/>
    </row>
    <row r="1165" spans="2:13" ht="19.5" customHeight="1" x14ac:dyDescent="0.25">
      <c r="B1165" s="5" t="s">
        <v>1583</v>
      </c>
      <c r="C1165" s="6">
        <v>8595580507008</v>
      </c>
      <c r="D1165" s="14" t="s">
        <v>1584</v>
      </c>
      <c r="E1165" s="38">
        <v>123.04320000000001</v>
      </c>
      <c r="F1165" s="39">
        <f>VLOOKUP(H1165,Slevy!B:C,2,0)</f>
        <v>0.5</v>
      </c>
      <c r="G1165" s="40">
        <f>ABS((E1165*F1165)-E1165)</f>
        <v>61.521600000000007</v>
      </c>
      <c r="H1165" s="1" t="s">
        <v>12</v>
      </c>
      <c r="I1165" s="1" t="s">
        <v>2393</v>
      </c>
      <c r="J1165" s="11">
        <f>VLOOKUP(I1165,'%Zdražení'!A:C,3,0)</f>
        <v>0.12</v>
      </c>
      <c r="K1165" s="17"/>
      <c r="M1165" s="7"/>
    </row>
    <row r="1166" spans="2:13" ht="19.5" customHeight="1" x14ac:dyDescent="0.25">
      <c r="B1166" s="5" t="s">
        <v>1585</v>
      </c>
      <c r="C1166" s="6">
        <v>8595580503765</v>
      </c>
      <c r="D1166" s="14" t="s">
        <v>1571</v>
      </c>
      <c r="E1166" s="38">
        <v>53.390400000000007</v>
      </c>
      <c r="F1166" s="39">
        <f>VLOOKUP(H1166,Slevy!B:C,2,0)</f>
        <v>0.5</v>
      </c>
      <c r="G1166" s="40">
        <f>ABS((E1166*F1166)-E1166)</f>
        <v>26.695200000000003</v>
      </c>
      <c r="H1166" s="1" t="s">
        <v>12</v>
      </c>
      <c r="I1166" s="1" t="s">
        <v>2393</v>
      </c>
      <c r="J1166" s="11">
        <f>VLOOKUP(I1166,'%Zdražení'!A:C,3,0)</f>
        <v>0.12</v>
      </c>
      <c r="K1166" s="17"/>
      <c r="M1166" s="7"/>
    </row>
    <row r="1167" spans="2:13" ht="19.5" customHeight="1" x14ac:dyDescent="0.25">
      <c r="B1167" s="5" t="s">
        <v>1586</v>
      </c>
      <c r="C1167" s="6">
        <v>8595580518479</v>
      </c>
      <c r="D1167" s="14" t="s">
        <v>1587</v>
      </c>
      <c r="E1167" s="38">
        <v>140.88480000000001</v>
      </c>
      <c r="F1167" s="39">
        <f>VLOOKUP(H1167,Slevy!B:C,2,0)</f>
        <v>0.5</v>
      </c>
      <c r="G1167" s="40">
        <f>ABS((E1167*F1167)-E1167)</f>
        <v>70.442400000000006</v>
      </c>
      <c r="H1167" s="1" t="s">
        <v>12</v>
      </c>
      <c r="I1167" s="1" t="s">
        <v>2393</v>
      </c>
      <c r="J1167" s="11">
        <f>VLOOKUP(I1167,'%Zdražení'!A:C,3,0)</f>
        <v>0.12</v>
      </c>
      <c r="K1167" s="17"/>
      <c r="M1167" s="7"/>
    </row>
    <row r="1168" spans="2:13" ht="19.5" customHeight="1" x14ac:dyDescent="0.25">
      <c r="B1168" s="5" t="s">
        <v>1588</v>
      </c>
      <c r="C1168" s="6">
        <v>8595580518523</v>
      </c>
      <c r="D1168" s="14" t="s">
        <v>1589</v>
      </c>
      <c r="E1168" s="38">
        <v>155.70240000000004</v>
      </c>
      <c r="F1168" s="39">
        <f>VLOOKUP(H1168,Slevy!B:C,2,0)</f>
        <v>0.5</v>
      </c>
      <c r="G1168" s="40">
        <f>ABS((E1168*F1168)-E1168)</f>
        <v>77.85120000000002</v>
      </c>
      <c r="H1168" s="1" t="s">
        <v>12</v>
      </c>
      <c r="I1168" s="1" t="s">
        <v>2393</v>
      </c>
      <c r="J1168" s="11">
        <f>VLOOKUP(I1168,'%Zdražení'!A:C,3,0)</f>
        <v>0.12</v>
      </c>
      <c r="K1168" s="17"/>
      <c r="M1168" s="7"/>
    </row>
    <row r="1169" spans="2:13" ht="19.5" customHeight="1" x14ac:dyDescent="0.25">
      <c r="B1169" s="5" t="s">
        <v>1590</v>
      </c>
      <c r="C1169" s="6">
        <v>8595580518509</v>
      </c>
      <c r="D1169" s="14" t="s">
        <v>1591</v>
      </c>
      <c r="E1169" s="38">
        <v>140.88480000000001</v>
      </c>
      <c r="F1169" s="39">
        <f>VLOOKUP(H1169,Slevy!B:C,2,0)</f>
        <v>0.5</v>
      </c>
      <c r="G1169" s="40">
        <f>ABS((E1169*F1169)-E1169)</f>
        <v>70.442400000000006</v>
      </c>
      <c r="H1169" s="1" t="s">
        <v>12</v>
      </c>
      <c r="I1169" s="1" t="s">
        <v>2393</v>
      </c>
      <c r="J1169" s="11">
        <f>VLOOKUP(I1169,'%Zdražení'!A:C,3,0)</f>
        <v>0.12</v>
      </c>
      <c r="K1169" s="17"/>
      <c r="M1169" s="7"/>
    </row>
    <row r="1170" spans="2:13" ht="19.5" customHeight="1" x14ac:dyDescent="0.25">
      <c r="B1170" s="5" t="s">
        <v>1592</v>
      </c>
      <c r="C1170" s="6">
        <v>8595580518462</v>
      </c>
      <c r="D1170" s="14" t="s">
        <v>1593</v>
      </c>
      <c r="E1170" s="38">
        <v>83.036800000000014</v>
      </c>
      <c r="F1170" s="39">
        <f>VLOOKUP(H1170,Slevy!B:C,2,0)</f>
        <v>0.5</v>
      </c>
      <c r="G1170" s="40">
        <f>ABS((E1170*F1170)-E1170)</f>
        <v>41.518400000000007</v>
      </c>
      <c r="H1170" s="1" t="s">
        <v>12</v>
      </c>
      <c r="I1170" s="1" t="s">
        <v>2393</v>
      </c>
      <c r="J1170" s="11">
        <f>VLOOKUP(I1170,'%Zdražení'!A:C,3,0)</f>
        <v>0.12</v>
      </c>
      <c r="K1170" s="17"/>
      <c r="M1170" s="7"/>
    </row>
    <row r="1171" spans="2:13" ht="19.5" customHeight="1" x14ac:dyDescent="0.25">
      <c r="B1171" s="5" t="s">
        <v>1594</v>
      </c>
      <c r="C1171" s="6">
        <v>8595580518493</v>
      </c>
      <c r="D1171" s="14" t="s">
        <v>1595</v>
      </c>
      <c r="E1171" s="38">
        <v>83.036800000000014</v>
      </c>
      <c r="F1171" s="39">
        <f>VLOOKUP(H1171,Slevy!B:C,2,0)</f>
        <v>0.5</v>
      </c>
      <c r="G1171" s="40">
        <f>ABS((E1171*F1171)-E1171)</f>
        <v>41.518400000000007</v>
      </c>
      <c r="H1171" s="1" t="s">
        <v>12</v>
      </c>
      <c r="I1171" s="1" t="s">
        <v>2393</v>
      </c>
      <c r="J1171" s="11">
        <f>VLOOKUP(I1171,'%Zdražení'!A:C,3,0)</f>
        <v>0.12</v>
      </c>
      <c r="K1171" s="17"/>
      <c r="M1171" s="7"/>
    </row>
    <row r="1172" spans="2:13" ht="19.5" customHeight="1" x14ac:dyDescent="0.25">
      <c r="B1172" s="5" t="s">
        <v>1596</v>
      </c>
      <c r="C1172" s="6">
        <v>8595580518455</v>
      </c>
      <c r="D1172" s="14" t="s">
        <v>1571</v>
      </c>
      <c r="E1172" s="38">
        <v>59.281600000000005</v>
      </c>
      <c r="F1172" s="39">
        <f>VLOOKUP(H1172,Slevy!B:C,2,0)</f>
        <v>0.5</v>
      </c>
      <c r="G1172" s="40">
        <f>ABS((E1172*F1172)-E1172)</f>
        <v>29.640800000000002</v>
      </c>
      <c r="H1172" s="1" t="s">
        <v>12</v>
      </c>
      <c r="I1172" s="1" t="s">
        <v>2393</v>
      </c>
      <c r="J1172" s="11">
        <f>VLOOKUP(I1172,'%Zdražení'!A:C,3,0)</f>
        <v>0.12</v>
      </c>
      <c r="K1172" s="17"/>
      <c r="M1172" s="7"/>
    </row>
    <row r="1173" spans="2:13" ht="19.5" customHeight="1" x14ac:dyDescent="0.25">
      <c r="B1173" s="5" t="s">
        <v>1597</v>
      </c>
      <c r="C1173" s="6">
        <v>8595580518486</v>
      </c>
      <c r="D1173" s="14" t="s">
        <v>1575</v>
      </c>
      <c r="E1173" s="38">
        <v>59.281600000000005</v>
      </c>
      <c r="F1173" s="39">
        <f>VLOOKUP(H1173,Slevy!B:C,2,0)</f>
        <v>0.5</v>
      </c>
      <c r="G1173" s="40">
        <f>ABS((E1173*F1173)-E1173)</f>
        <v>29.640800000000002</v>
      </c>
      <c r="H1173" s="1" t="s">
        <v>12</v>
      </c>
      <c r="I1173" s="1" t="s">
        <v>2393</v>
      </c>
      <c r="J1173" s="11">
        <f>VLOOKUP(I1173,'%Zdražení'!A:C,3,0)</f>
        <v>0.12</v>
      </c>
      <c r="K1173" s="17"/>
      <c r="M1173" s="7"/>
    </row>
    <row r="1174" spans="2:13" ht="19.5" customHeight="1" x14ac:dyDescent="0.25">
      <c r="B1174" s="5" t="s">
        <v>1598</v>
      </c>
      <c r="C1174" s="6">
        <v>8595580503468</v>
      </c>
      <c r="D1174" s="14" t="s">
        <v>1593</v>
      </c>
      <c r="E1174" s="38">
        <v>83.036800000000014</v>
      </c>
      <c r="F1174" s="39">
        <f>VLOOKUP(H1174,Slevy!B:C,2,0)</f>
        <v>0.5</v>
      </c>
      <c r="G1174" s="40">
        <f>ABS((E1174*F1174)-E1174)</f>
        <v>41.518400000000007</v>
      </c>
      <c r="H1174" s="1" t="s">
        <v>12</v>
      </c>
      <c r="I1174" s="1" t="s">
        <v>2393</v>
      </c>
      <c r="J1174" s="11">
        <f>VLOOKUP(I1174,'%Zdražení'!A:C,3,0)</f>
        <v>0.12</v>
      </c>
      <c r="K1174" s="17"/>
      <c r="M1174" s="7"/>
    </row>
    <row r="1175" spans="2:13" ht="19.5" customHeight="1" x14ac:dyDescent="0.25">
      <c r="B1175" s="5" t="s">
        <v>1599</v>
      </c>
      <c r="C1175" s="6">
        <v>8595580574895</v>
      </c>
      <c r="D1175" s="14" t="s">
        <v>1600</v>
      </c>
      <c r="E1175" s="38">
        <v>131.04000000000002</v>
      </c>
      <c r="F1175" s="39">
        <f>VLOOKUP(H1175,Slevy!B:C,2,0)</f>
        <v>0.5</v>
      </c>
      <c r="G1175" s="40">
        <f>ABS((E1175*F1175)-E1175)</f>
        <v>65.52000000000001</v>
      </c>
      <c r="H1175" s="1" t="s">
        <v>12</v>
      </c>
      <c r="I1175" s="1" t="s">
        <v>2393</v>
      </c>
      <c r="J1175" s="11">
        <f>VLOOKUP(I1175,'%Zdražení'!A:C,3,0)</f>
        <v>0.12</v>
      </c>
      <c r="K1175" s="17"/>
      <c r="M1175" s="7"/>
    </row>
    <row r="1176" spans="2:13" ht="19.5" customHeight="1" x14ac:dyDescent="0.25">
      <c r="B1176" s="5" t="s">
        <v>1601</v>
      </c>
      <c r="C1176" s="6">
        <v>8595580503475</v>
      </c>
      <c r="D1176" s="14" t="s">
        <v>1602</v>
      </c>
      <c r="E1176" s="38">
        <v>83.036800000000014</v>
      </c>
      <c r="F1176" s="39">
        <f>VLOOKUP(H1176,Slevy!B:C,2,0)</f>
        <v>0.5</v>
      </c>
      <c r="G1176" s="40">
        <f>ABS((E1176*F1176)-E1176)</f>
        <v>41.518400000000007</v>
      </c>
      <c r="H1176" s="1" t="s">
        <v>12</v>
      </c>
      <c r="I1176" s="1" t="s">
        <v>2393</v>
      </c>
      <c r="J1176" s="11">
        <f>VLOOKUP(I1176,'%Zdražení'!A:C,3,0)</f>
        <v>0.12</v>
      </c>
      <c r="K1176" s="17"/>
      <c r="M1176" s="7"/>
    </row>
    <row r="1177" spans="2:13" ht="19.5" customHeight="1" x14ac:dyDescent="0.25">
      <c r="B1177" s="5" t="s">
        <v>1603</v>
      </c>
      <c r="C1177" s="6">
        <v>8595580574956</v>
      </c>
      <c r="D1177" s="14" t="s">
        <v>1604</v>
      </c>
      <c r="E1177" s="38">
        <v>131.04000000000002</v>
      </c>
      <c r="F1177" s="39">
        <f>VLOOKUP(H1177,Slevy!B:C,2,0)</f>
        <v>0.5</v>
      </c>
      <c r="G1177" s="40">
        <f>ABS((E1177*F1177)-E1177)</f>
        <v>65.52000000000001</v>
      </c>
      <c r="H1177" s="1" t="s">
        <v>12</v>
      </c>
      <c r="I1177" s="1" t="s">
        <v>2393</v>
      </c>
      <c r="J1177" s="11">
        <f>VLOOKUP(I1177,'%Zdražení'!A:C,3,0)</f>
        <v>0.12</v>
      </c>
      <c r="K1177" s="17"/>
      <c r="M1177" s="7"/>
    </row>
    <row r="1178" spans="2:13" ht="19.5" customHeight="1" x14ac:dyDescent="0.25">
      <c r="B1178" s="5" t="s">
        <v>1605</v>
      </c>
      <c r="C1178" s="6">
        <v>8595580520502</v>
      </c>
      <c r="D1178" s="14" t="s">
        <v>1571</v>
      </c>
      <c r="E1178" s="38">
        <v>53.390400000000007</v>
      </c>
      <c r="F1178" s="39">
        <f>VLOOKUP(H1178,Slevy!B:C,2,0)</f>
        <v>0.5</v>
      </c>
      <c r="G1178" s="40">
        <f>ABS((E1178*F1178)-E1178)</f>
        <v>26.695200000000003</v>
      </c>
      <c r="H1178" s="1" t="s">
        <v>12</v>
      </c>
      <c r="I1178" s="1" t="s">
        <v>2393</v>
      </c>
      <c r="J1178" s="11">
        <f>VLOOKUP(I1178,'%Zdražení'!A:C,3,0)</f>
        <v>0.12</v>
      </c>
      <c r="K1178" s="17"/>
      <c r="M1178" s="7"/>
    </row>
    <row r="1179" spans="2:13" ht="19.5" customHeight="1" x14ac:dyDescent="0.25">
      <c r="B1179" s="5" t="s">
        <v>1606</v>
      </c>
      <c r="C1179" s="6">
        <v>8594045937640</v>
      </c>
      <c r="D1179" s="14" t="s">
        <v>1607</v>
      </c>
      <c r="E1179" s="38">
        <v>53.390400000000007</v>
      </c>
      <c r="F1179" s="39">
        <f>VLOOKUP(H1179,Slevy!B:C,2,0)</f>
        <v>0.5</v>
      </c>
      <c r="G1179" s="40">
        <f>ABS((E1179*F1179)-E1179)</f>
        <v>26.695200000000003</v>
      </c>
      <c r="H1179" s="1" t="s">
        <v>12</v>
      </c>
      <c r="I1179" s="1" t="s">
        <v>2393</v>
      </c>
      <c r="J1179" s="11">
        <f>VLOOKUP(I1179,'%Zdražení'!A:C,3,0)</f>
        <v>0.12</v>
      </c>
      <c r="K1179" s="17"/>
      <c r="M1179" s="7"/>
    </row>
    <row r="1180" spans="2:13" ht="19.5" customHeight="1" x14ac:dyDescent="0.25">
      <c r="B1180" s="5" t="s">
        <v>1608</v>
      </c>
      <c r="C1180" s="6">
        <v>8595580520762</v>
      </c>
      <c r="D1180" s="14" t="s">
        <v>1609</v>
      </c>
      <c r="E1180" s="38">
        <v>75.544000000000011</v>
      </c>
      <c r="F1180" s="39">
        <f>VLOOKUP(H1180,Slevy!B:C,2,0)</f>
        <v>0.5</v>
      </c>
      <c r="G1180" s="40">
        <f>ABS((E1180*F1180)-E1180)</f>
        <v>37.772000000000006</v>
      </c>
      <c r="H1180" s="1" t="s">
        <v>12</v>
      </c>
      <c r="I1180" s="1" t="s">
        <v>2393</v>
      </c>
      <c r="J1180" s="11">
        <f>VLOOKUP(I1180,'%Zdražení'!A:C,3,0)</f>
        <v>0.12</v>
      </c>
      <c r="K1180" s="17"/>
      <c r="M1180" s="7"/>
    </row>
    <row r="1181" spans="2:13" ht="19.5" customHeight="1" x14ac:dyDescent="0.25">
      <c r="B1181" s="5" t="s">
        <v>1610</v>
      </c>
      <c r="C1181" s="6">
        <v>8595580520779</v>
      </c>
      <c r="D1181" s="14" t="s">
        <v>1611</v>
      </c>
      <c r="E1181" s="38">
        <v>75.544000000000011</v>
      </c>
      <c r="F1181" s="39">
        <f>VLOOKUP(H1181,Slevy!B:C,2,0)</f>
        <v>0.5</v>
      </c>
      <c r="G1181" s="40">
        <f>ABS((E1181*F1181)-E1181)</f>
        <v>37.772000000000006</v>
      </c>
      <c r="H1181" s="1" t="s">
        <v>12</v>
      </c>
      <c r="I1181" s="1" t="s">
        <v>2393</v>
      </c>
      <c r="J1181" s="11">
        <f>VLOOKUP(I1181,'%Zdražení'!A:C,3,0)</f>
        <v>0.12</v>
      </c>
      <c r="K1181" s="17"/>
      <c r="M1181" s="7"/>
    </row>
    <row r="1182" spans="2:13" ht="19.5" customHeight="1" x14ac:dyDescent="0.25">
      <c r="B1182" s="5" t="s">
        <v>1612</v>
      </c>
      <c r="C1182" s="6">
        <v>8595580518530</v>
      </c>
      <c r="D1182" s="14" t="s">
        <v>1613</v>
      </c>
      <c r="E1182" s="38">
        <v>139.3056</v>
      </c>
      <c r="F1182" s="39">
        <f>VLOOKUP(H1182,Slevy!B:C,2,0)</f>
        <v>0.5</v>
      </c>
      <c r="G1182" s="40">
        <f>ABS((E1182*F1182)-E1182)</f>
        <v>69.652799999999999</v>
      </c>
      <c r="H1182" s="1" t="s">
        <v>12</v>
      </c>
      <c r="I1182" s="1" t="s">
        <v>2393</v>
      </c>
      <c r="J1182" s="11">
        <f>VLOOKUP(I1182,'%Zdražení'!A:C,3,0)</f>
        <v>0.12</v>
      </c>
      <c r="K1182" s="17"/>
      <c r="M1182" s="7"/>
    </row>
    <row r="1183" spans="2:13" ht="19.5" customHeight="1" x14ac:dyDescent="0.25">
      <c r="B1183" s="5" t="s">
        <v>1614</v>
      </c>
      <c r="C1183" s="6">
        <v>8594045937190</v>
      </c>
      <c r="D1183" s="14" t="s">
        <v>1615</v>
      </c>
      <c r="E1183" s="38">
        <v>137.86080000000001</v>
      </c>
      <c r="F1183" s="39">
        <f>VLOOKUP(H1183,Slevy!B:C,2,0)</f>
        <v>0.5</v>
      </c>
      <c r="G1183" s="40">
        <f>ABS((E1183*F1183)-E1183)</f>
        <v>68.930400000000006</v>
      </c>
      <c r="H1183" s="1" t="s">
        <v>12</v>
      </c>
      <c r="I1183" s="1" t="s">
        <v>2393</v>
      </c>
      <c r="J1183" s="11">
        <f>VLOOKUP(I1183,'%Zdražení'!A:C,3,0)</f>
        <v>0.12</v>
      </c>
      <c r="K1183" s="17"/>
      <c r="M1183" s="7"/>
    </row>
    <row r="1184" spans="2:13" ht="19.5" customHeight="1" x14ac:dyDescent="0.25">
      <c r="B1184" s="5" t="s">
        <v>1616</v>
      </c>
      <c r="C1184" s="6">
        <v>8594045937176</v>
      </c>
      <c r="D1184" s="14" t="s">
        <v>1617</v>
      </c>
      <c r="E1184" s="38">
        <v>85.915199999999999</v>
      </c>
      <c r="F1184" s="39">
        <f>VLOOKUP(H1184,Slevy!B:C,2,0)</f>
        <v>0.5</v>
      </c>
      <c r="G1184" s="40">
        <f>ABS((E1184*F1184)-E1184)</f>
        <v>42.957599999999999</v>
      </c>
      <c r="H1184" s="1" t="s">
        <v>12</v>
      </c>
      <c r="I1184" s="1" t="s">
        <v>2393</v>
      </c>
      <c r="J1184" s="11">
        <f>VLOOKUP(I1184,'%Zdražení'!A:C,3,0)</f>
        <v>0.12</v>
      </c>
      <c r="K1184" s="17"/>
      <c r="M1184" s="7"/>
    </row>
    <row r="1185" spans="2:13" ht="19.5" customHeight="1" x14ac:dyDescent="0.25">
      <c r="B1185" s="5" t="s">
        <v>1618</v>
      </c>
      <c r="C1185" s="6">
        <v>8595580573430</v>
      </c>
      <c r="D1185" s="14" t="s">
        <v>1587</v>
      </c>
      <c r="E1185" s="38">
        <v>593.6</v>
      </c>
      <c r="F1185" s="39">
        <f>VLOOKUP(H1185,Slevy!B:C,2,0)</f>
        <v>0.5</v>
      </c>
      <c r="G1185" s="40">
        <f>ABS((E1185*F1185)-E1185)</f>
        <v>296.8</v>
      </c>
      <c r="H1185" s="1" t="s">
        <v>12</v>
      </c>
      <c r="I1185" s="1" t="s">
        <v>2393</v>
      </c>
      <c r="J1185" s="11">
        <f>VLOOKUP(I1185,'%Zdražení'!A:C,3,0)</f>
        <v>0.12</v>
      </c>
      <c r="K1185" s="17"/>
      <c r="L1185" s="8" t="s">
        <v>68</v>
      </c>
      <c r="M1185" s="8" t="s">
        <v>2438</v>
      </c>
    </row>
    <row r="1186" spans="2:13" ht="19.5" customHeight="1" x14ac:dyDescent="0.25">
      <c r="B1186" s="4"/>
      <c r="C1186" s="4"/>
      <c r="D1186" s="44" t="s">
        <v>1619</v>
      </c>
      <c r="E1186" s="37"/>
      <c r="F1186" s="37"/>
      <c r="G1186" s="37"/>
      <c r="H1186" s="4"/>
      <c r="I1186" s="4"/>
      <c r="J1186" s="4"/>
      <c r="K1186" s="4"/>
    </row>
    <row r="1187" spans="2:13" ht="19.5" customHeight="1" x14ac:dyDescent="0.25">
      <c r="B1187" s="5" t="s">
        <v>1620</v>
      </c>
      <c r="C1187" s="6">
        <v>8594045937237</v>
      </c>
      <c r="D1187" s="14" t="s">
        <v>1621</v>
      </c>
      <c r="E1187" s="38">
        <v>85.915199999999999</v>
      </c>
      <c r="F1187" s="39">
        <f>VLOOKUP(H1187,Slevy!B:C,2,0)</f>
        <v>0.5</v>
      </c>
      <c r="G1187" s="40">
        <f>ABS((E1187*F1187)-E1187)</f>
        <v>42.957599999999999</v>
      </c>
      <c r="H1187" s="1" t="s">
        <v>12</v>
      </c>
      <c r="I1187" s="1" t="s">
        <v>2393</v>
      </c>
      <c r="J1187" s="11">
        <f>VLOOKUP(I1187,'%Zdražení'!A:C,3,0)</f>
        <v>0.12</v>
      </c>
      <c r="K1187" s="17"/>
      <c r="M1187" s="7"/>
    </row>
    <row r="1188" spans="2:13" ht="19.5" customHeight="1" x14ac:dyDescent="0.25">
      <c r="B1188" s="5" t="s">
        <v>1622</v>
      </c>
      <c r="C1188" s="6">
        <v>8594045937183</v>
      </c>
      <c r="D1188" s="14" t="s">
        <v>1623</v>
      </c>
      <c r="E1188" s="38">
        <v>34.115200000000002</v>
      </c>
      <c r="F1188" s="39">
        <f>VLOOKUP(H1188,Slevy!B:C,2,0)</f>
        <v>0.5</v>
      </c>
      <c r="G1188" s="40">
        <f>ABS((E1188*F1188)-E1188)</f>
        <v>17.057600000000001</v>
      </c>
      <c r="H1188" s="1" t="s">
        <v>12</v>
      </c>
      <c r="I1188" s="1" t="s">
        <v>2393</v>
      </c>
      <c r="J1188" s="11">
        <f>VLOOKUP(I1188,'%Zdražení'!A:C,3,0)</f>
        <v>0.12</v>
      </c>
      <c r="K1188" s="17"/>
      <c r="M1188" s="7"/>
    </row>
    <row r="1189" spans="2:13" ht="19.5" customHeight="1" x14ac:dyDescent="0.25">
      <c r="B1189" s="5" t="s">
        <v>1624</v>
      </c>
      <c r="C1189" s="6">
        <v>8595580507060</v>
      </c>
      <c r="D1189" s="14" t="s">
        <v>1625</v>
      </c>
      <c r="E1189" s="38">
        <v>48.921600000000005</v>
      </c>
      <c r="F1189" s="39">
        <f>VLOOKUP(H1189,Slevy!B:C,2,0)</f>
        <v>0.5</v>
      </c>
      <c r="G1189" s="40">
        <f>ABS((E1189*F1189)-E1189)</f>
        <v>24.460800000000003</v>
      </c>
      <c r="H1189" s="1" t="s">
        <v>12</v>
      </c>
      <c r="I1189" s="1" t="s">
        <v>2393</v>
      </c>
      <c r="J1189" s="11">
        <f>VLOOKUP(I1189,'%Zdražení'!A:C,3,0)</f>
        <v>0.12</v>
      </c>
      <c r="K1189" s="17"/>
      <c r="M1189" s="7"/>
    </row>
    <row r="1190" spans="2:13" ht="19.5" customHeight="1" x14ac:dyDescent="0.25">
      <c r="B1190" s="5" t="s">
        <v>1626</v>
      </c>
      <c r="C1190" s="6">
        <v>8595580507084</v>
      </c>
      <c r="D1190" s="14" t="s">
        <v>1627</v>
      </c>
      <c r="E1190" s="38">
        <v>48.921600000000005</v>
      </c>
      <c r="F1190" s="39">
        <f>VLOOKUP(H1190,Slevy!B:C,2,0)</f>
        <v>0.5</v>
      </c>
      <c r="G1190" s="40">
        <f>ABS((E1190*F1190)-E1190)</f>
        <v>24.460800000000003</v>
      </c>
      <c r="H1190" s="1" t="s">
        <v>12</v>
      </c>
      <c r="I1190" s="1" t="s">
        <v>2393</v>
      </c>
      <c r="J1190" s="11">
        <f>VLOOKUP(I1190,'%Zdražení'!A:C,3,0)</f>
        <v>0.12</v>
      </c>
      <c r="K1190" s="17"/>
      <c r="M1190" s="7"/>
    </row>
    <row r="1191" spans="2:13" ht="19.5" customHeight="1" x14ac:dyDescent="0.25">
      <c r="B1191" s="5" t="s">
        <v>1628</v>
      </c>
      <c r="C1191" s="6">
        <v>8595580507107</v>
      </c>
      <c r="D1191" s="14" t="s">
        <v>1629</v>
      </c>
      <c r="E1191" s="38">
        <v>51.956800000000008</v>
      </c>
      <c r="F1191" s="39">
        <f>VLOOKUP(H1191,Slevy!B:C,2,0)</f>
        <v>0.5</v>
      </c>
      <c r="G1191" s="40">
        <f>ABS((E1191*F1191)-E1191)</f>
        <v>25.978400000000004</v>
      </c>
      <c r="H1191" s="1" t="s">
        <v>12</v>
      </c>
      <c r="I1191" s="1" t="s">
        <v>2393</v>
      </c>
      <c r="J1191" s="11">
        <f>VLOOKUP(I1191,'%Zdražení'!A:C,3,0)</f>
        <v>0.12</v>
      </c>
      <c r="K1191" s="17"/>
      <c r="M1191" s="7"/>
    </row>
    <row r="1192" spans="2:13" ht="19.5" customHeight="1" x14ac:dyDescent="0.25">
      <c r="B1192" s="5" t="s">
        <v>1630</v>
      </c>
      <c r="C1192" s="6">
        <v>8595580507121</v>
      </c>
      <c r="D1192" s="14" t="s">
        <v>1631</v>
      </c>
      <c r="E1192" s="38">
        <v>51.956800000000008</v>
      </c>
      <c r="F1192" s="39">
        <f>VLOOKUP(H1192,Slevy!B:C,2,0)</f>
        <v>0.5</v>
      </c>
      <c r="G1192" s="40">
        <f>ABS((E1192*F1192)-E1192)</f>
        <v>25.978400000000004</v>
      </c>
      <c r="H1192" s="1" t="s">
        <v>12</v>
      </c>
      <c r="I1192" s="1" t="s">
        <v>2393</v>
      </c>
      <c r="J1192" s="11">
        <f>VLOOKUP(I1192,'%Zdražení'!A:C,3,0)</f>
        <v>0.12</v>
      </c>
      <c r="K1192" s="17"/>
      <c r="M1192" s="7"/>
    </row>
    <row r="1193" spans="2:13" ht="19.5" customHeight="1" x14ac:dyDescent="0.25">
      <c r="B1193" s="5" t="s">
        <v>1632</v>
      </c>
      <c r="C1193" s="6">
        <v>8594045937244</v>
      </c>
      <c r="D1193" s="14" t="s">
        <v>1629</v>
      </c>
      <c r="E1193" s="38">
        <v>14.817600000000002</v>
      </c>
      <c r="F1193" s="39">
        <f>VLOOKUP(H1193,Slevy!B:C,2,0)</f>
        <v>0.5</v>
      </c>
      <c r="G1193" s="40">
        <f>ABS((E1193*F1193)-E1193)</f>
        <v>7.4088000000000012</v>
      </c>
      <c r="H1193" s="1" t="s">
        <v>12</v>
      </c>
      <c r="I1193" s="1" t="s">
        <v>2393</v>
      </c>
      <c r="J1193" s="11">
        <f>VLOOKUP(I1193,'%Zdražení'!A:C,3,0)</f>
        <v>0.12</v>
      </c>
      <c r="K1193" s="17"/>
      <c r="M1193" s="7"/>
    </row>
    <row r="1194" spans="2:13" ht="19.5" customHeight="1" x14ac:dyDescent="0.25">
      <c r="B1194" s="5" t="s">
        <v>1633</v>
      </c>
      <c r="C1194" s="6">
        <v>8594045937251</v>
      </c>
      <c r="D1194" s="14" t="s">
        <v>1631</v>
      </c>
      <c r="E1194" s="38">
        <v>13.384</v>
      </c>
      <c r="F1194" s="39">
        <f>VLOOKUP(H1194,Slevy!B:C,2,0)</f>
        <v>0.5</v>
      </c>
      <c r="G1194" s="40">
        <f>ABS((E1194*F1194)-E1194)</f>
        <v>6.6920000000000002</v>
      </c>
      <c r="H1194" s="1" t="s">
        <v>12</v>
      </c>
      <c r="I1194" s="1" t="s">
        <v>2393</v>
      </c>
      <c r="J1194" s="11">
        <f>VLOOKUP(I1194,'%Zdražení'!A:C,3,0)</f>
        <v>0.12</v>
      </c>
      <c r="K1194" s="17"/>
      <c r="M1194" s="7"/>
    </row>
    <row r="1195" spans="2:13" ht="19.5" customHeight="1" x14ac:dyDescent="0.25">
      <c r="B1195" s="5" t="s">
        <v>1634</v>
      </c>
      <c r="C1195" s="6">
        <v>8594045935271</v>
      </c>
      <c r="D1195" s="14" t="s">
        <v>1635</v>
      </c>
      <c r="E1195" s="38">
        <v>35.56</v>
      </c>
      <c r="F1195" s="39">
        <f>VLOOKUP(H1195,Slevy!B:C,2,0)</f>
        <v>0.5</v>
      </c>
      <c r="G1195" s="40">
        <f>ABS((E1195*F1195)-E1195)</f>
        <v>17.78</v>
      </c>
      <c r="H1195" s="1" t="s">
        <v>12</v>
      </c>
      <c r="I1195" s="1" t="s">
        <v>2393</v>
      </c>
      <c r="J1195" s="11">
        <f>VLOOKUP(I1195,'%Zdražení'!A:C,3,0)</f>
        <v>0.12</v>
      </c>
      <c r="K1195" s="17"/>
      <c r="M1195" s="7"/>
    </row>
    <row r="1196" spans="2:13" ht="19.5" customHeight="1" x14ac:dyDescent="0.25">
      <c r="B1196" s="5" t="s">
        <v>1636</v>
      </c>
      <c r="C1196" s="6">
        <v>8594045934793</v>
      </c>
      <c r="D1196" s="14" t="s">
        <v>1631</v>
      </c>
      <c r="E1196" s="38">
        <v>29.6464</v>
      </c>
      <c r="F1196" s="39">
        <f>VLOOKUP(H1196,Slevy!B:C,2,0)</f>
        <v>0.5</v>
      </c>
      <c r="G1196" s="40">
        <f>ABS((E1196*F1196)-E1196)</f>
        <v>14.8232</v>
      </c>
      <c r="H1196" s="1" t="s">
        <v>12</v>
      </c>
      <c r="I1196" s="1" t="s">
        <v>2393</v>
      </c>
      <c r="J1196" s="11">
        <f>VLOOKUP(I1196,'%Zdražení'!A:C,3,0)</f>
        <v>0.12</v>
      </c>
      <c r="K1196" s="17"/>
      <c r="M1196" s="7"/>
    </row>
    <row r="1197" spans="2:13" ht="19.5" customHeight="1" x14ac:dyDescent="0.25">
      <c r="B1197" s="4"/>
      <c r="C1197" s="4"/>
      <c r="D1197" s="44" t="s">
        <v>1637</v>
      </c>
      <c r="E1197" s="37"/>
      <c r="F1197" s="37"/>
      <c r="G1197" s="37"/>
      <c r="H1197" s="4"/>
      <c r="I1197" s="4"/>
      <c r="J1197" s="4"/>
      <c r="K1197" s="4"/>
    </row>
    <row r="1198" spans="2:13" ht="19.5" customHeight="1" x14ac:dyDescent="0.25">
      <c r="B1198" s="5" t="s">
        <v>1638</v>
      </c>
      <c r="C1198" s="6">
        <v>8594045930382</v>
      </c>
      <c r="D1198" s="14" t="s">
        <v>1639</v>
      </c>
      <c r="E1198" s="38">
        <v>173.42080000000001</v>
      </c>
      <c r="F1198" s="39">
        <f>VLOOKUP(H1198,Slevy!B:C,2,0)</f>
        <v>0.5</v>
      </c>
      <c r="G1198" s="40">
        <f>ABS((E1198*F1198)-E1198)</f>
        <v>86.710400000000007</v>
      </c>
      <c r="H1198" s="1" t="s">
        <v>12</v>
      </c>
      <c r="I1198" s="1" t="s">
        <v>2393</v>
      </c>
      <c r="J1198" s="11">
        <f>VLOOKUP(I1198,'%Zdražení'!A:C,3,0)</f>
        <v>0.12</v>
      </c>
      <c r="K1198" s="17"/>
      <c r="M1198" s="7"/>
    </row>
    <row r="1199" spans="2:13" ht="19.5" customHeight="1" x14ac:dyDescent="0.25">
      <c r="B1199" s="5" t="s">
        <v>1640</v>
      </c>
      <c r="C1199" s="6">
        <v>8595580574734</v>
      </c>
      <c r="D1199" s="14" t="s">
        <v>1641</v>
      </c>
      <c r="E1199" s="38">
        <v>53.760000000000005</v>
      </c>
      <c r="F1199" s="39">
        <f>VLOOKUP(H1199,Slevy!B:C,2,0)</f>
        <v>0.5</v>
      </c>
      <c r="G1199" s="40">
        <f>ABS((E1199*F1199)-E1199)</f>
        <v>26.880000000000003</v>
      </c>
      <c r="H1199" s="1" t="s">
        <v>12</v>
      </c>
      <c r="I1199" s="1" t="s">
        <v>2393</v>
      </c>
      <c r="J1199" s="11">
        <f>VLOOKUP(I1199,'%Zdražení'!A:C,3,0)</f>
        <v>0.12</v>
      </c>
      <c r="K1199" s="17"/>
      <c r="M1199" s="7"/>
    </row>
    <row r="1200" spans="2:13" ht="19.5" customHeight="1" x14ac:dyDescent="0.25">
      <c r="B1200" s="5" t="s">
        <v>1642</v>
      </c>
      <c r="C1200" s="6">
        <v>8595580539795</v>
      </c>
      <c r="D1200" s="14" t="s">
        <v>1643</v>
      </c>
      <c r="E1200" s="38">
        <v>280.17920000000004</v>
      </c>
      <c r="F1200" s="39">
        <f>VLOOKUP(H1200,Slevy!B:C,2,0)</f>
        <v>0.5</v>
      </c>
      <c r="G1200" s="40">
        <f>ABS((E1200*F1200)-E1200)</f>
        <v>140.08960000000002</v>
      </c>
      <c r="H1200" s="1" t="s">
        <v>12</v>
      </c>
      <c r="I1200" s="1" t="s">
        <v>2393</v>
      </c>
      <c r="J1200" s="11">
        <f>VLOOKUP(I1200,'%Zdražení'!A:C,3,0)</f>
        <v>0.12</v>
      </c>
      <c r="K1200" s="17"/>
      <c r="L1200" s="8" t="s">
        <v>307</v>
      </c>
      <c r="M1200" s="7"/>
    </row>
    <row r="1201" spans="2:13" ht="19.5" customHeight="1" x14ac:dyDescent="0.25">
      <c r="B1201" s="5" t="s">
        <v>1644</v>
      </c>
      <c r="C1201" s="6">
        <v>8594045930399</v>
      </c>
      <c r="D1201" s="14" t="s">
        <v>1639</v>
      </c>
      <c r="E1201" s="38">
        <v>173.42080000000001</v>
      </c>
      <c r="F1201" s="39">
        <f>VLOOKUP(H1201,Slevy!B:C,2,0)</f>
        <v>0.5</v>
      </c>
      <c r="G1201" s="40">
        <f>ABS((E1201*F1201)-E1201)</f>
        <v>86.710400000000007</v>
      </c>
      <c r="H1201" s="1" t="s">
        <v>12</v>
      </c>
      <c r="I1201" s="1" t="s">
        <v>2393</v>
      </c>
      <c r="J1201" s="11">
        <f>VLOOKUP(I1201,'%Zdražení'!A:C,3,0)</f>
        <v>0.12</v>
      </c>
      <c r="K1201" s="17"/>
      <c r="M1201" s="7"/>
    </row>
    <row r="1202" spans="2:13" ht="19.5" customHeight="1" x14ac:dyDescent="0.25">
      <c r="B1202" s="5" t="s">
        <v>1645</v>
      </c>
      <c r="C1202" s="6">
        <v>8594045930405</v>
      </c>
      <c r="D1202" s="14" t="s">
        <v>1639</v>
      </c>
      <c r="E1202" s="38">
        <v>173.42080000000001</v>
      </c>
      <c r="F1202" s="39">
        <f>VLOOKUP(H1202,Slevy!B:C,2,0)</f>
        <v>0.5</v>
      </c>
      <c r="G1202" s="40">
        <f>ABS((E1202*F1202)-E1202)</f>
        <v>86.710400000000007</v>
      </c>
      <c r="H1202" s="1" t="s">
        <v>12</v>
      </c>
      <c r="I1202" s="1" t="s">
        <v>2393</v>
      </c>
      <c r="J1202" s="11">
        <f>VLOOKUP(I1202,'%Zdražení'!A:C,3,0)</f>
        <v>0.12</v>
      </c>
      <c r="K1202" s="17"/>
      <c r="M1202" s="7"/>
    </row>
    <row r="1203" spans="2:13" ht="19.5" customHeight="1" x14ac:dyDescent="0.25">
      <c r="B1203" s="5" t="s">
        <v>1646</v>
      </c>
      <c r="C1203" s="6">
        <v>8594045934335</v>
      </c>
      <c r="D1203" s="14" t="s">
        <v>1647</v>
      </c>
      <c r="E1203" s="38">
        <v>25.480000000000004</v>
      </c>
      <c r="F1203" s="39">
        <f>VLOOKUP(H1203,Slevy!B:C,2,0)</f>
        <v>0.5</v>
      </c>
      <c r="G1203" s="40">
        <f>ABS((E1203*F1203)-E1203)</f>
        <v>12.740000000000002</v>
      </c>
      <c r="H1203" s="1" t="s">
        <v>12</v>
      </c>
      <c r="I1203" s="1" t="s">
        <v>2393</v>
      </c>
      <c r="J1203" s="11">
        <f>VLOOKUP(I1203,'%Zdražení'!A:C,3,0)</f>
        <v>0.12</v>
      </c>
      <c r="K1203" s="17"/>
      <c r="M1203" s="7"/>
    </row>
    <row r="1204" spans="2:13" ht="19.5" customHeight="1" x14ac:dyDescent="0.25">
      <c r="B1204" s="5" t="s">
        <v>1648</v>
      </c>
      <c r="C1204" s="6">
        <v>8595580522483</v>
      </c>
      <c r="D1204" s="14" t="s">
        <v>1649</v>
      </c>
      <c r="E1204" s="38">
        <v>14.817600000000002</v>
      </c>
      <c r="F1204" s="39">
        <f>VLOOKUP(H1204,Slevy!B:C,2,0)</f>
        <v>0.5</v>
      </c>
      <c r="G1204" s="40">
        <f>ABS((E1204*F1204)-E1204)</f>
        <v>7.4088000000000012</v>
      </c>
      <c r="H1204" s="1" t="s">
        <v>12</v>
      </c>
      <c r="I1204" s="1" t="s">
        <v>2393</v>
      </c>
      <c r="J1204" s="11">
        <f>VLOOKUP(I1204,'%Zdražení'!A:C,3,0)</f>
        <v>0.12</v>
      </c>
      <c r="K1204" s="17"/>
      <c r="M1204" s="7"/>
    </row>
    <row r="1205" spans="2:13" ht="19.5" customHeight="1" x14ac:dyDescent="0.25">
      <c r="B1205" s="5" t="s">
        <v>1650</v>
      </c>
      <c r="C1205" s="6">
        <v>8595580507473</v>
      </c>
      <c r="D1205" s="14" t="s">
        <v>1651</v>
      </c>
      <c r="E1205" s="38">
        <v>40.017600000000002</v>
      </c>
      <c r="F1205" s="39">
        <f>VLOOKUP(H1205,Slevy!B:C,2,0)</f>
        <v>0.5</v>
      </c>
      <c r="G1205" s="40">
        <f>ABS((E1205*F1205)-E1205)</f>
        <v>20.008800000000001</v>
      </c>
      <c r="H1205" s="1" t="s">
        <v>12</v>
      </c>
      <c r="I1205" s="1" t="s">
        <v>2393</v>
      </c>
      <c r="J1205" s="11">
        <f>VLOOKUP(I1205,'%Zdražení'!A:C,3,0)</f>
        <v>0.12</v>
      </c>
      <c r="K1205" s="17"/>
      <c r="M1205" s="7"/>
    </row>
    <row r="1206" spans="2:13" ht="19.5" customHeight="1" x14ac:dyDescent="0.25">
      <c r="B1206" s="5" t="s">
        <v>1652</v>
      </c>
      <c r="C1206" s="6">
        <v>8595580507497</v>
      </c>
      <c r="D1206" s="14" t="s">
        <v>1653</v>
      </c>
      <c r="E1206" s="38">
        <v>45.92</v>
      </c>
      <c r="F1206" s="39">
        <f>VLOOKUP(H1206,Slevy!B:C,2,0)</f>
        <v>0.5</v>
      </c>
      <c r="G1206" s="40">
        <f>ABS((E1206*F1206)-E1206)</f>
        <v>22.96</v>
      </c>
      <c r="H1206" s="1" t="s">
        <v>12</v>
      </c>
      <c r="I1206" s="1" t="s">
        <v>2393</v>
      </c>
      <c r="J1206" s="11">
        <f>VLOOKUP(I1206,'%Zdražení'!A:C,3,0)</f>
        <v>0.12</v>
      </c>
      <c r="K1206" s="17"/>
      <c r="M1206" s="7"/>
    </row>
    <row r="1207" spans="2:13" ht="19.5" customHeight="1" x14ac:dyDescent="0.25">
      <c r="B1207" s="5" t="s">
        <v>1654</v>
      </c>
      <c r="C1207" s="6">
        <v>8595580507510</v>
      </c>
      <c r="D1207" s="14" t="s">
        <v>1655</v>
      </c>
      <c r="E1207" s="38">
        <v>40.017600000000002</v>
      </c>
      <c r="F1207" s="39">
        <f>VLOOKUP(H1207,Slevy!B:C,2,0)</f>
        <v>0.5</v>
      </c>
      <c r="G1207" s="40">
        <f>ABS((E1207*F1207)-E1207)</f>
        <v>20.008800000000001</v>
      </c>
      <c r="H1207" s="1" t="s">
        <v>12</v>
      </c>
      <c r="I1207" s="1" t="s">
        <v>2393</v>
      </c>
      <c r="J1207" s="11">
        <f>VLOOKUP(I1207,'%Zdražení'!A:C,3,0)</f>
        <v>0.12</v>
      </c>
      <c r="K1207" s="17"/>
      <c r="M1207" s="7"/>
    </row>
    <row r="1208" spans="2:13" ht="19.5" customHeight="1" x14ac:dyDescent="0.25">
      <c r="B1208" s="5" t="s">
        <v>1656</v>
      </c>
      <c r="C1208" s="6">
        <v>8595580507534</v>
      </c>
      <c r="D1208" s="14" t="s">
        <v>1657</v>
      </c>
      <c r="E1208" s="38">
        <v>40.017600000000002</v>
      </c>
      <c r="F1208" s="39">
        <f>VLOOKUP(H1208,Slevy!B:C,2,0)</f>
        <v>0.5</v>
      </c>
      <c r="G1208" s="40">
        <f>ABS((E1208*F1208)-E1208)</f>
        <v>20.008800000000001</v>
      </c>
      <c r="H1208" s="1" t="s">
        <v>12</v>
      </c>
      <c r="I1208" s="1" t="s">
        <v>2393</v>
      </c>
      <c r="J1208" s="11">
        <f>VLOOKUP(I1208,'%Zdražení'!A:C,3,0)</f>
        <v>0.12</v>
      </c>
      <c r="K1208" s="17"/>
      <c r="M1208" s="7"/>
    </row>
    <row r="1209" spans="2:13" ht="19.5" customHeight="1" x14ac:dyDescent="0.25">
      <c r="B1209" s="5" t="s">
        <v>1658</v>
      </c>
      <c r="C1209" s="6">
        <v>8595580531508</v>
      </c>
      <c r="D1209" s="14" t="s">
        <v>1659</v>
      </c>
      <c r="E1209" s="38">
        <v>40.017600000000002</v>
      </c>
      <c r="F1209" s="39">
        <f>VLOOKUP(H1209,Slevy!B:C,2,0)</f>
        <v>0.5</v>
      </c>
      <c r="G1209" s="40">
        <f>ABS((E1209*F1209)-E1209)</f>
        <v>20.008800000000001</v>
      </c>
      <c r="H1209" s="1" t="s">
        <v>12</v>
      </c>
      <c r="I1209" s="1" t="s">
        <v>2393</v>
      </c>
      <c r="J1209" s="11">
        <f>VLOOKUP(I1209,'%Zdražení'!A:C,3,0)</f>
        <v>0.12</v>
      </c>
      <c r="K1209" s="17"/>
      <c r="M1209" s="7"/>
    </row>
    <row r="1210" spans="2:13" ht="19.5" customHeight="1" x14ac:dyDescent="0.25">
      <c r="B1210" s="5" t="s">
        <v>1660</v>
      </c>
      <c r="C1210" s="6">
        <v>8595580523084</v>
      </c>
      <c r="D1210" s="14" t="s">
        <v>1661</v>
      </c>
      <c r="E1210" s="38">
        <v>13.384</v>
      </c>
      <c r="F1210" s="39">
        <f>VLOOKUP(H1210,Slevy!B:C,2,0)</f>
        <v>0.5</v>
      </c>
      <c r="G1210" s="40">
        <f>ABS((E1210*F1210)-E1210)</f>
        <v>6.6920000000000002</v>
      </c>
      <c r="H1210" s="1" t="s">
        <v>12</v>
      </c>
      <c r="I1210" s="1" t="s">
        <v>2393</v>
      </c>
      <c r="J1210" s="11">
        <f>VLOOKUP(I1210,'%Zdražení'!A:C,3,0)</f>
        <v>0.12</v>
      </c>
      <c r="K1210" s="17"/>
      <c r="M1210" s="7"/>
    </row>
    <row r="1211" spans="2:13" ht="19.5" customHeight="1" x14ac:dyDescent="0.25">
      <c r="B1211" s="5" t="s">
        <v>1662</v>
      </c>
      <c r="C1211" s="6">
        <v>8595580507596</v>
      </c>
      <c r="D1211" s="14" t="s">
        <v>1663</v>
      </c>
      <c r="E1211" s="38">
        <v>17.8416</v>
      </c>
      <c r="F1211" s="39">
        <f>VLOOKUP(H1211,Slevy!B:C,2,0)</f>
        <v>0.5</v>
      </c>
      <c r="G1211" s="40">
        <f>ABS((E1211*F1211)-E1211)</f>
        <v>8.9207999999999998</v>
      </c>
      <c r="H1211" s="1" t="s">
        <v>12</v>
      </c>
      <c r="I1211" s="1" t="s">
        <v>2393</v>
      </c>
      <c r="J1211" s="11">
        <f>VLOOKUP(I1211,'%Zdražení'!A:C,3,0)</f>
        <v>0.12</v>
      </c>
      <c r="K1211" s="17"/>
      <c r="M1211" s="7"/>
    </row>
    <row r="1212" spans="2:13" ht="19.5" customHeight="1" x14ac:dyDescent="0.25">
      <c r="B1212" s="5" t="s">
        <v>1664</v>
      </c>
      <c r="C1212" s="6">
        <v>8595580555481</v>
      </c>
      <c r="D1212" s="14" t="s">
        <v>1665</v>
      </c>
      <c r="E1212" s="38">
        <v>128.0162</v>
      </c>
      <c r="F1212" s="39">
        <f>VLOOKUP(H1212,Slevy!B:C,2,0)</f>
        <v>0.5</v>
      </c>
      <c r="G1212" s="40">
        <f>ABS((E1212*F1212)-E1212)</f>
        <v>64.008099999999999</v>
      </c>
      <c r="H1212" s="1" t="s">
        <v>557</v>
      </c>
      <c r="I1212" s="1" t="s">
        <v>2387</v>
      </c>
      <c r="J1212" s="11">
        <f>VLOOKUP(I1212,'%Zdražení'!A:C,3,0)</f>
        <v>0.06</v>
      </c>
      <c r="K1212" s="17"/>
      <c r="M1212" s="7"/>
    </row>
    <row r="1213" spans="2:13" ht="19.5" customHeight="1" x14ac:dyDescent="0.25">
      <c r="B1213" s="5" t="s">
        <v>1666</v>
      </c>
      <c r="C1213" s="6">
        <v>8595580555498</v>
      </c>
      <c r="D1213" s="14" t="s">
        <v>1665</v>
      </c>
      <c r="E1213" s="38">
        <v>128.0162</v>
      </c>
      <c r="F1213" s="39">
        <f>VLOOKUP(H1213,Slevy!B:C,2,0)</f>
        <v>0.5</v>
      </c>
      <c r="G1213" s="40">
        <f>ABS((E1213*F1213)-E1213)</f>
        <v>64.008099999999999</v>
      </c>
      <c r="H1213" s="1" t="s">
        <v>557</v>
      </c>
      <c r="I1213" s="1" t="s">
        <v>2387</v>
      </c>
      <c r="J1213" s="11">
        <f>VLOOKUP(I1213,'%Zdražení'!A:C,3,0)</f>
        <v>0.06</v>
      </c>
      <c r="K1213" s="17"/>
      <c r="M1213" s="7"/>
    </row>
    <row r="1214" spans="2:13" ht="19.5" customHeight="1" x14ac:dyDescent="0.25">
      <c r="B1214" s="5" t="s">
        <v>1667</v>
      </c>
      <c r="C1214" s="6">
        <v>8595580555528</v>
      </c>
      <c r="D1214" s="14" t="s">
        <v>1668</v>
      </c>
      <c r="E1214" s="38">
        <v>167.51180000000002</v>
      </c>
      <c r="F1214" s="39">
        <f>VLOOKUP(H1214,Slevy!B:C,2,0)</f>
        <v>0.5</v>
      </c>
      <c r="G1214" s="40">
        <f>ABS((E1214*F1214)-E1214)</f>
        <v>83.755900000000011</v>
      </c>
      <c r="H1214" s="1" t="s">
        <v>557</v>
      </c>
      <c r="I1214" s="1" t="s">
        <v>2387</v>
      </c>
      <c r="J1214" s="11">
        <f>VLOOKUP(I1214,'%Zdražení'!A:C,3,0)</f>
        <v>0.06</v>
      </c>
      <c r="K1214" s="17"/>
      <c r="M1214" s="7"/>
    </row>
    <row r="1215" spans="2:13" ht="19.5" customHeight="1" x14ac:dyDescent="0.25">
      <c r="B1215" s="5" t="s">
        <v>1669</v>
      </c>
      <c r="C1215" s="6">
        <v>8595580555504</v>
      </c>
      <c r="D1215" s="14" t="s">
        <v>1665</v>
      </c>
      <c r="E1215" s="38">
        <v>148.44239999999999</v>
      </c>
      <c r="F1215" s="39">
        <f>VLOOKUP(H1215,Slevy!B:C,2,0)</f>
        <v>0.5</v>
      </c>
      <c r="G1215" s="40">
        <f>ABS((E1215*F1215)-E1215)</f>
        <v>74.221199999999996</v>
      </c>
      <c r="H1215" s="1" t="s">
        <v>557</v>
      </c>
      <c r="I1215" s="1" t="s">
        <v>2387</v>
      </c>
      <c r="J1215" s="11">
        <f>VLOOKUP(I1215,'%Zdražení'!A:C,3,0)</f>
        <v>0.06</v>
      </c>
      <c r="K1215" s="17"/>
      <c r="M1215" s="7"/>
    </row>
    <row r="1216" spans="2:13" ht="19.5" customHeight="1" x14ac:dyDescent="0.25">
      <c r="B1216" s="5" t="s">
        <v>1670</v>
      </c>
      <c r="C1216" s="6">
        <v>8595580555511</v>
      </c>
      <c r="D1216" s="14" t="s">
        <v>1665</v>
      </c>
      <c r="E1216" s="38">
        <v>148.44239999999999</v>
      </c>
      <c r="F1216" s="39">
        <f>VLOOKUP(H1216,Slevy!B:C,2,0)</f>
        <v>0.5</v>
      </c>
      <c r="G1216" s="40">
        <f>ABS((E1216*F1216)-E1216)</f>
        <v>74.221199999999996</v>
      </c>
      <c r="H1216" s="1" t="s">
        <v>557</v>
      </c>
      <c r="I1216" s="1" t="s">
        <v>2387</v>
      </c>
      <c r="J1216" s="11">
        <f>VLOOKUP(I1216,'%Zdražení'!A:C,3,0)</f>
        <v>0.06</v>
      </c>
      <c r="K1216" s="17"/>
      <c r="M1216" s="7"/>
    </row>
    <row r="1217" spans="2:13" ht="19.5" customHeight="1" x14ac:dyDescent="0.25">
      <c r="B1217" s="5" t="s">
        <v>1671</v>
      </c>
      <c r="C1217" s="6">
        <v>8595580555535</v>
      </c>
      <c r="D1217" s="14" t="s">
        <v>1672</v>
      </c>
      <c r="E1217" s="38">
        <v>187.9486</v>
      </c>
      <c r="F1217" s="39">
        <f>VLOOKUP(H1217,Slevy!B:C,2,0)</f>
        <v>0.5</v>
      </c>
      <c r="G1217" s="40">
        <f>ABS((E1217*F1217)-E1217)</f>
        <v>93.974299999999999</v>
      </c>
      <c r="H1217" s="1" t="s">
        <v>557</v>
      </c>
      <c r="I1217" s="1" t="s">
        <v>2387</v>
      </c>
      <c r="J1217" s="11">
        <f>VLOOKUP(I1217,'%Zdražení'!A:C,3,0)</f>
        <v>0.06</v>
      </c>
      <c r="K1217" s="17"/>
      <c r="M1217" s="7"/>
    </row>
    <row r="1218" spans="2:13" ht="19.5" customHeight="1" x14ac:dyDescent="0.25">
      <c r="B1218" s="4"/>
      <c r="C1218" s="4"/>
      <c r="D1218" s="44" t="s">
        <v>1673</v>
      </c>
      <c r="E1218" s="37"/>
      <c r="F1218" s="37"/>
      <c r="G1218" s="37"/>
      <c r="H1218" s="4"/>
      <c r="I1218" s="4"/>
      <c r="J1218" s="4"/>
      <c r="K1218" s="4"/>
    </row>
    <row r="1219" spans="2:13" ht="19.5" customHeight="1" x14ac:dyDescent="0.25">
      <c r="B1219" s="5" t="s">
        <v>1674</v>
      </c>
      <c r="C1219" s="6">
        <v>8594045939439</v>
      </c>
      <c r="D1219" s="14" t="s">
        <v>1675</v>
      </c>
      <c r="E1219" s="38">
        <v>72.676800000000014</v>
      </c>
      <c r="F1219" s="39">
        <f>VLOOKUP(H1219,Slevy!B:C,2,0)</f>
        <v>0.5</v>
      </c>
      <c r="G1219" s="40">
        <f>ABS((E1219*F1219)-E1219)</f>
        <v>36.338400000000007</v>
      </c>
      <c r="H1219" s="1" t="s">
        <v>12</v>
      </c>
      <c r="I1219" s="1" t="s">
        <v>2393</v>
      </c>
      <c r="J1219" s="11">
        <f>VLOOKUP(I1219,'%Zdražení'!A:C,3,0)</f>
        <v>0.12</v>
      </c>
      <c r="K1219" s="17"/>
      <c r="M1219" s="7"/>
    </row>
    <row r="1220" spans="2:13" ht="19.5" customHeight="1" x14ac:dyDescent="0.25">
      <c r="B1220" s="5" t="s">
        <v>1676</v>
      </c>
      <c r="C1220" s="6">
        <v>8595580515546</v>
      </c>
      <c r="D1220" s="14" t="s">
        <v>1677</v>
      </c>
      <c r="E1220" s="38">
        <v>207.50240000000002</v>
      </c>
      <c r="F1220" s="39">
        <f>VLOOKUP(H1220,Slevy!B:C,2,0)</f>
        <v>0.5</v>
      </c>
      <c r="G1220" s="40">
        <f>ABS((E1220*F1220)-E1220)</f>
        <v>103.75120000000001</v>
      </c>
      <c r="H1220" s="1" t="s">
        <v>12</v>
      </c>
      <c r="I1220" s="1" t="s">
        <v>2393</v>
      </c>
      <c r="J1220" s="11">
        <f>VLOOKUP(I1220,'%Zdražení'!A:C,3,0)</f>
        <v>0.12</v>
      </c>
      <c r="K1220" s="17"/>
      <c r="M1220" s="7"/>
    </row>
    <row r="1221" spans="2:13" ht="19.5" customHeight="1" x14ac:dyDescent="0.25">
      <c r="B1221" s="3"/>
      <c r="C1221" s="3"/>
      <c r="D1221" s="43" t="s">
        <v>1678</v>
      </c>
      <c r="E1221" s="36"/>
      <c r="F1221" s="36"/>
      <c r="G1221" s="36"/>
      <c r="H1221" s="3"/>
      <c r="I1221" s="3"/>
      <c r="J1221" s="3"/>
      <c r="K1221" s="3"/>
    </row>
    <row r="1222" spans="2:13" ht="19.5" customHeight="1" x14ac:dyDescent="0.25">
      <c r="B1222" s="4"/>
      <c r="C1222" s="4"/>
      <c r="D1222" s="44" t="s">
        <v>1679</v>
      </c>
      <c r="E1222" s="37"/>
      <c r="F1222" s="37"/>
      <c r="G1222" s="37"/>
      <c r="H1222" s="4"/>
      <c r="I1222" s="4"/>
      <c r="J1222" s="4"/>
      <c r="K1222" s="4"/>
    </row>
    <row r="1223" spans="2:13" ht="19.5" customHeight="1" x14ac:dyDescent="0.25">
      <c r="B1223" s="5" t="s">
        <v>1680</v>
      </c>
      <c r="C1223" s="6">
        <v>8594045937855</v>
      </c>
      <c r="D1223" s="14" t="s">
        <v>1681</v>
      </c>
      <c r="E1223" s="38">
        <v>40.330000000000005</v>
      </c>
      <c r="F1223" s="39">
        <f>VLOOKUP(H1223,Slevy!B:C,2,0)</f>
        <v>0.5</v>
      </c>
      <c r="G1223" s="40">
        <f>ABS((E1223*F1223)-E1223)</f>
        <v>20.165000000000003</v>
      </c>
      <c r="H1223" s="1" t="s">
        <v>12</v>
      </c>
      <c r="I1223" s="1" t="s">
        <v>2394</v>
      </c>
      <c r="J1223" s="11">
        <f>VLOOKUP(I1223,'%Zdražení'!A:C,3,0)</f>
        <v>0.09</v>
      </c>
      <c r="K1223" s="17"/>
      <c r="M1223" s="7"/>
    </row>
    <row r="1224" spans="2:13" ht="19.5" customHeight="1" x14ac:dyDescent="0.25">
      <c r="B1224" s="5" t="s">
        <v>1682</v>
      </c>
      <c r="C1224" s="6">
        <v>8594045937862</v>
      </c>
      <c r="D1224" s="14" t="s">
        <v>1683</v>
      </c>
      <c r="E1224" s="38">
        <v>46.226900000000001</v>
      </c>
      <c r="F1224" s="39">
        <f>VLOOKUP(H1224,Slevy!B:C,2,0)</f>
        <v>0.5</v>
      </c>
      <c r="G1224" s="40">
        <f>ABS((E1224*F1224)-E1224)</f>
        <v>23.11345</v>
      </c>
      <c r="H1224" s="1" t="s">
        <v>12</v>
      </c>
      <c r="I1224" s="1" t="s">
        <v>2394</v>
      </c>
      <c r="J1224" s="11">
        <f>VLOOKUP(I1224,'%Zdražení'!A:C,3,0)</f>
        <v>0.09</v>
      </c>
      <c r="K1224" s="17"/>
      <c r="M1224" s="7"/>
    </row>
    <row r="1225" spans="2:13" ht="19.5" customHeight="1" x14ac:dyDescent="0.25">
      <c r="B1225" s="5" t="s">
        <v>1684</v>
      </c>
      <c r="C1225" s="6">
        <v>8595580512071</v>
      </c>
      <c r="D1225" s="14" t="s">
        <v>1685</v>
      </c>
      <c r="E1225" s="38">
        <v>70.730100000000007</v>
      </c>
      <c r="F1225" s="39">
        <f>VLOOKUP(H1225,Slevy!B:C,2,0)</f>
        <v>0.5</v>
      </c>
      <c r="G1225" s="40">
        <f>ABS((E1225*F1225)-E1225)</f>
        <v>35.365050000000004</v>
      </c>
      <c r="H1225" s="1" t="s">
        <v>12</v>
      </c>
      <c r="I1225" s="1" t="s">
        <v>2394</v>
      </c>
      <c r="J1225" s="11">
        <f>VLOOKUP(I1225,'%Zdražení'!A:C,3,0)</f>
        <v>0.09</v>
      </c>
      <c r="K1225" s="17"/>
      <c r="M1225" s="7"/>
    </row>
    <row r="1226" spans="2:13" ht="19.5" customHeight="1" x14ac:dyDescent="0.25">
      <c r="B1226" s="5" t="s">
        <v>1686</v>
      </c>
      <c r="C1226" s="6">
        <v>8594045937015</v>
      </c>
      <c r="D1226" s="14" t="s">
        <v>1685</v>
      </c>
      <c r="E1226" s="38">
        <v>77.858700000000013</v>
      </c>
      <c r="F1226" s="39">
        <f>VLOOKUP(H1226,Slevy!B:C,2,0)</f>
        <v>0.5</v>
      </c>
      <c r="G1226" s="40">
        <f>ABS((E1226*F1226)-E1226)</f>
        <v>38.929350000000007</v>
      </c>
      <c r="H1226" s="1" t="s">
        <v>12</v>
      </c>
      <c r="I1226" s="1" t="s">
        <v>2394</v>
      </c>
      <c r="J1226" s="11">
        <f>VLOOKUP(I1226,'%Zdražení'!A:C,3,0)</f>
        <v>0.09</v>
      </c>
      <c r="K1226" s="17"/>
      <c r="M1226" s="7"/>
    </row>
    <row r="1227" spans="2:13" ht="19.5" customHeight="1" x14ac:dyDescent="0.25">
      <c r="B1227" s="5" t="s">
        <v>1687</v>
      </c>
      <c r="C1227" s="6">
        <v>8595580500931</v>
      </c>
      <c r="D1227" s="14" t="s">
        <v>1685</v>
      </c>
      <c r="E1227" s="38">
        <v>85.150800000000018</v>
      </c>
      <c r="F1227" s="39">
        <f>VLOOKUP(H1227,Slevy!B:C,2,0)</f>
        <v>0.5</v>
      </c>
      <c r="G1227" s="40">
        <f>ABS((E1227*F1227)-E1227)</f>
        <v>42.575400000000009</v>
      </c>
      <c r="H1227" s="1" t="s">
        <v>12</v>
      </c>
      <c r="I1227" s="1" t="s">
        <v>2394</v>
      </c>
      <c r="J1227" s="11">
        <f>VLOOKUP(I1227,'%Zdražení'!A:C,3,0)</f>
        <v>0.09</v>
      </c>
      <c r="K1227" s="17"/>
      <c r="M1227" s="7"/>
    </row>
    <row r="1228" spans="2:13" ht="19.5" customHeight="1" x14ac:dyDescent="0.25">
      <c r="B1228" s="5" t="s">
        <v>1688</v>
      </c>
      <c r="C1228" s="6">
        <v>8595580500948</v>
      </c>
      <c r="D1228" s="14" t="s">
        <v>1685</v>
      </c>
      <c r="E1228" s="38">
        <v>92.301200000000009</v>
      </c>
      <c r="F1228" s="39">
        <f>VLOOKUP(H1228,Slevy!B:C,2,0)</f>
        <v>0.5</v>
      </c>
      <c r="G1228" s="40">
        <f>ABS((E1228*F1228)-E1228)</f>
        <v>46.150600000000004</v>
      </c>
      <c r="H1228" s="1" t="s">
        <v>12</v>
      </c>
      <c r="I1228" s="1" t="s">
        <v>2394</v>
      </c>
      <c r="J1228" s="11">
        <f>VLOOKUP(I1228,'%Zdražení'!A:C,3,0)</f>
        <v>0.09</v>
      </c>
      <c r="K1228" s="17"/>
      <c r="M1228" s="7"/>
    </row>
    <row r="1229" spans="2:13" ht="19.5" customHeight="1" x14ac:dyDescent="0.25">
      <c r="B1229" s="5" t="s">
        <v>1689</v>
      </c>
      <c r="C1229" s="6">
        <v>8594045934205</v>
      </c>
      <c r="D1229" s="14" t="s">
        <v>1685</v>
      </c>
      <c r="E1229" s="38">
        <v>83.613900000000001</v>
      </c>
      <c r="F1229" s="39">
        <f>VLOOKUP(H1229,Slevy!B:C,2,0)</f>
        <v>0.5</v>
      </c>
      <c r="G1229" s="40">
        <f>ABS((E1229*F1229)-E1229)</f>
        <v>41.806950000000001</v>
      </c>
      <c r="H1229" s="1" t="s">
        <v>12</v>
      </c>
      <c r="I1229" s="1" t="s">
        <v>2394</v>
      </c>
      <c r="J1229" s="11">
        <f>VLOOKUP(I1229,'%Zdražení'!A:C,3,0)</f>
        <v>0.09</v>
      </c>
      <c r="K1229" s="17"/>
      <c r="M1229" s="7"/>
    </row>
    <row r="1230" spans="2:13" ht="19.5" customHeight="1" x14ac:dyDescent="0.25">
      <c r="B1230" s="5" t="s">
        <v>1690</v>
      </c>
      <c r="C1230" s="6">
        <v>8595580500955</v>
      </c>
      <c r="D1230" s="14" t="s">
        <v>1685</v>
      </c>
      <c r="E1230" s="38">
        <v>90.895100000000014</v>
      </c>
      <c r="F1230" s="39">
        <f>VLOOKUP(H1230,Slevy!B:C,2,0)</f>
        <v>0.5</v>
      </c>
      <c r="G1230" s="40">
        <f>ABS((E1230*F1230)-E1230)</f>
        <v>45.447550000000007</v>
      </c>
      <c r="H1230" s="1" t="s">
        <v>12</v>
      </c>
      <c r="I1230" s="1" t="s">
        <v>2394</v>
      </c>
      <c r="J1230" s="11">
        <f>VLOOKUP(I1230,'%Zdražení'!A:C,3,0)</f>
        <v>0.09</v>
      </c>
      <c r="K1230" s="17"/>
      <c r="M1230" s="7"/>
    </row>
    <row r="1231" spans="2:13" ht="19.5" customHeight="1" x14ac:dyDescent="0.25">
      <c r="B1231" s="5" t="s">
        <v>1691</v>
      </c>
      <c r="C1231" s="6">
        <v>8595580500962</v>
      </c>
      <c r="D1231" s="14" t="s">
        <v>1685</v>
      </c>
      <c r="E1231" s="38">
        <v>98.045500000000004</v>
      </c>
      <c r="F1231" s="39">
        <f>VLOOKUP(H1231,Slevy!B:C,2,0)</f>
        <v>0.5</v>
      </c>
      <c r="G1231" s="40">
        <f>ABS((E1231*F1231)-E1231)</f>
        <v>49.022750000000002</v>
      </c>
      <c r="H1231" s="1" t="s">
        <v>12</v>
      </c>
      <c r="I1231" s="1" t="s">
        <v>2394</v>
      </c>
      <c r="J1231" s="11">
        <f>VLOOKUP(I1231,'%Zdražení'!A:C,3,0)</f>
        <v>0.09</v>
      </c>
      <c r="K1231" s="17"/>
      <c r="M1231" s="7"/>
    </row>
    <row r="1232" spans="2:13" ht="19.5" customHeight="1" x14ac:dyDescent="0.25">
      <c r="B1232" s="5" t="s">
        <v>1692</v>
      </c>
      <c r="C1232" s="6">
        <v>8595580500979</v>
      </c>
      <c r="D1232" s="14" t="s">
        <v>1685</v>
      </c>
      <c r="E1232" s="38">
        <v>103.92060000000001</v>
      </c>
      <c r="F1232" s="39">
        <f>VLOOKUP(H1232,Slevy!B:C,2,0)</f>
        <v>0.5</v>
      </c>
      <c r="G1232" s="40">
        <f>ABS((E1232*F1232)-E1232)</f>
        <v>51.960300000000004</v>
      </c>
      <c r="H1232" s="1" t="s">
        <v>12</v>
      </c>
      <c r="I1232" s="1" t="s">
        <v>2394</v>
      </c>
      <c r="J1232" s="11">
        <f>VLOOKUP(I1232,'%Zdražení'!A:C,3,0)</f>
        <v>0.09</v>
      </c>
      <c r="K1232" s="17"/>
      <c r="M1232" s="7"/>
    </row>
    <row r="1233" spans="2:13" ht="19.5" customHeight="1" x14ac:dyDescent="0.25">
      <c r="B1233" s="5" t="s">
        <v>1693</v>
      </c>
      <c r="C1233" s="6">
        <v>8594045930931</v>
      </c>
      <c r="D1233" s="14" t="s">
        <v>1694</v>
      </c>
      <c r="E1233" s="38">
        <v>106.71100000000001</v>
      </c>
      <c r="F1233" s="39">
        <f>VLOOKUP(H1233,Slevy!B:C,2,0)</f>
        <v>0.5</v>
      </c>
      <c r="G1233" s="40">
        <f>ABS((E1233*F1233)-E1233)</f>
        <v>53.355500000000006</v>
      </c>
      <c r="H1233" s="1" t="s">
        <v>12</v>
      </c>
      <c r="I1233" s="1" t="s">
        <v>2394</v>
      </c>
      <c r="J1233" s="11">
        <f>VLOOKUP(I1233,'%Zdražení'!A:C,3,0)</f>
        <v>0.09</v>
      </c>
      <c r="K1233" s="17"/>
      <c r="M1233" s="7"/>
    </row>
    <row r="1234" spans="2:13" ht="19.5" customHeight="1" x14ac:dyDescent="0.25">
      <c r="B1234" s="5" t="s">
        <v>1695</v>
      </c>
      <c r="C1234" s="6">
        <v>8594045934410</v>
      </c>
      <c r="D1234" s="14" t="s">
        <v>1694</v>
      </c>
      <c r="E1234" s="38">
        <v>113.99220000000001</v>
      </c>
      <c r="F1234" s="39">
        <f>VLOOKUP(H1234,Slevy!B:C,2,0)</f>
        <v>0.5</v>
      </c>
      <c r="G1234" s="40">
        <f>ABS((E1234*F1234)-E1234)</f>
        <v>56.996100000000006</v>
      </c>
      <c r="H1234" s="1" t="s">
        <v>12</v>
      </c>
      <c r="I1234" s="1" t="s">
        <v>2394</v>
      </c>
      <c r="J1234" s="11">
        <f>VLOOKUP(I1234,'%Zdražení'!A:C,3,0)</f>
        <v>0.09</v>
      </c>
      <c r="K1234" s="17"/>
      <c r="M1234" s="7"/>
    </row>
    <row r="1235" spans="2:13" ht="19.5" customHeight="1" x14ac:dyDescent="0.25">
      <c r="B1235" s="5" t="s">
        <v>1696</v>
      </c>
      <c r="C1235" s="6">
        <v>8594045937169</v>
      </c>
      <c r="D1235" s="14" t="s">
        <v>1694</v>
      </c>
      <c r="E1235" s="38">
        <v>121.13170000000001</v>
      </c>
      <c r="F1235" s="39">
        <f>VLOOKUP(H1235,Slevy!B:C,2,0)</f>
        <v>0.5</v>
      </c>
      <c r="G1235" s="40">
        <f>ABS((E1235*F1235)-E1235)</f>
        <v>60.565850000000005</v>
      </c>
      <c r="H1235" s="1" t="s">
        <v>12</v>
      </c>
      <c r="I1235" s="1" t="s">
        <v>2394</v>
      </c>
      <c r="J1235" s="11">
        <f>VLOOKUP(I1235,'%Zdražení'!A:C,3,0)</f>
        <v>0.09</v>
      </c>
      <c r="K1235" s="17"/>
      <c r="M1235" s="7"/>
    </row>
    <row r="1236" spans="2:13" ht="19.5" customHeight="1" x14ac:dyDescent="0.25">
      <c r="B1236" s="5" t="s">
        <v>1697</v>
      </c>
      <c r="C1236" s="6">
        <v>8594045937817</v>
      </c>
      <c r="D1236" s="14" t="s">
        <v>1694</v>
      </c>
      <c r="E1236" s="38">
        <v>128.4238</v>
      </c>
      <c r="F1236" s="39">
        <f>VLOOKUP(H1236,Slevy!B:C,2,0)</f>
        <v>0.5</v>
      </c>
      <c r="G1236" s="40">
        <f>ABS((E1236*F1236)-E1236)</f>
        <v>64.2119</v>
      </c>
      <c r="H1236" s="1" t="s">
        <v>12</v>
      </c>
      <c r="I1236" s="1" t="s">
        <v>2394</v>
      </c>
      <c r="J1236" s="11">
        <f>VLOOKUP(I1236,'%Zdražení'!A:C,3,0)</f>
        <v>0.09</v>
      </c>
      <c r="K1236" s="17"/>
      <c r="M1236" s="7"/>
    </row>
    <row r="1237" spans="2:13" ht="19.5" customHeight="1" x14ac:dyDescent="0.25">
      <c r="B1237" s="5" t="s">
        <v>1698</v>
      </c>
      <c r="C1237" s="6">
        <v>8594045934229</v>
      </c>
      <c r="D1237" s="14" t="s">
        <v>1694</v>
      </c>
      <c r="E1237" s="38">
        <v>115.4092</v>
      </c>
      <c r="F1237" s="39">
        <f>VLOOKUP(H1237,Slevy!B:C,2,0)</f>
        <v>0.5</v>
      </c>
      <c r="G1237" s="40">
        <f>ABS((E1237*F1237)-E1237)</f>
        <v>57.704599999999999</v>
      </c>
      <c r="H1237" s="1" t="s">
        <v>12</v>
      </c>
      <c r="I1237" s="1" t="s">
        <v>2394</v>
      </c>
      <c r="J1237" s="11">
        <f>VLOOKUP(I1237,'%Zdražení'!A:C,3,0)</f>
        <v>0.09</v>
      </c>
      <c r="K1237" s="17"/>
      <c r="M1237" s="7"/>
    </row>
    <row r="1238" spans="2:13" ht="19.5" customHeight="1" x14ac:dyDescent="0.25">
      <c r="B1238" s="5" t="s">
        <v>1699</v>
      </c>
      <c r="C1238" s="6">
        <v>8594045936605</v>
      </c>
      <c r="D1238" s="14" t="s">
        <v>1694</v>
      </c>
      <c r="E1238" s="38">
        <v>122.6795</v>
      </c>
      <c r="F1238" s="39">
        <f>VLOOKUP(H1238,Slevy!B:C,2,0)</f>
        <v>0.5</v>
      </c>
      <c r="G1238" s="40">
        <f t="shared" ref="G1238:G1290" si="6">ABS((E1238*F1238)-E1238)</f>
        <v>61.339750000000002</v>
      </c>
      <c r="H1238" s="1" t="s">
        <v>12</v>
      </c>
      <c r="I1238" s="1" t="s">
        <v>2394</v>
      </c>
      <c r="J1238" s="11">
        <f>VLOOKUP(I1238,'%Zdražení'!A:C,3,0)</f>
        <v>0.09</v>
      </c>
      <c r="K1238" s="17"/>
      <c r="M1238" s="7"/>
    </row>
    <row r="1239" spans="2:13" ht="19.5" customHeight="1" x14ac:dyDescent="0.25">
      <c r="B1239" s="5" t="s">
        <v>1700</v>
      </c>
      <c r="C1239" s="6">
        <v>8594045937992</v>
      </c>
      <c r="D1239" s="14" t="s">
        <v>1694</v>
      </c>
      <c r="E1239" s="38">
        <v>129.82990000000001</v>
      </c>
      <c r="F1239" s="39">
        <f>VLOOKUP(H1239,Slevy!B:C,2,0)</f>
        <v>0.5</v>
      </c>
      <c r="G1239" s="40">
        <f t="shared" si="6"/>
        <v>64.914950000000005</v>
      </c>
      <c r="H1239" s="1" t="s">
        <v>12</v>
      </c>
      <c r="I1239" s="1" t="s">
        <v>2394</v>
      </c>
      <c r="J1239" s="11">
        <f>VLOOKUP(I1239,'%Zdražení'!A:C,3,0)</f>
        <v>0.09</v>
      </c>
      <c r="K1239" s="17"/>
      <c r="M1239" s="7"/>
    </row>
    <row r="1240" spans="2:13" ht="19.5" customHeight="1" x14ac:dyDescent="0.25">
      <c r="B1240" s="5" t="s">
        <v>1701</v>
      </c>
      <c r="C1240" s="6">
        <v>8594045937824</v>
      </c>
      <c r="D1240" s="14" t="s">
        <v>1694</v>
      </c>
      <c r="E1240" s="38">
        <v>137.11110000000002</v>
      </c>
      <c r="F1240" s="39">
        <f>VLOOKUP(H1240,Slevy!B:C,2,0)</f>
        <v>0.5</v>
      </c>
      <c r="G1240" s="40">
        <f t="shared" si="6"/>
        <v>68.555550000000011</v>
      </c>
      <c r="H1240" s="1" t="s">
        <v>12</v>
      </c>
      <c r="I1240" s="1" t="s">
        <v>2394</v>
      </c>
      <c r="J1240" s="11">
        <f>VLOOKUP(I1240,'%Zdražení'!A:C,3,0)</f>
        <v>0.09</v>
      </c>
      <c r="K1240" s="17"/>
      <c r="M1240" s="7"/>
    </row>
    <row r="1241" spans="2:13" ht="19.5" customHeight="1" x14ac:dyDescent="0.25">
      <c r="B1241" s="5" t="s">
        <v>1703</v>
      </c>
      <c r="C1241" s="6">
        <v>8594045930962</v>
      </c>
      <c r="D1241" s="14" t="s">
        <v>1702</v>
      </c>
      <c r="E1241" s="38">
        <v>108.2697</v>
      </c>
      <c r="F1241" s="39">
        <f>VLOOKUP(H1241,Slevy!B:C,2,0)</f>
        <v>0.5</v>
      </c>
      <c r="G1241" s="40">
        <f t="shared" si="6"/>
        <v>54.13485</v>
      </c>
      <c r="H1241" s="1" t="s">
        <v>12</v>
      </c>
      <c r="I1241" s="1" t="s">
        <v>2394</v>
      </c>
      <c r="J1241" s="11">
        <f>VLOOKUP(I1241,'%Zdražení'!A:C,3,0)</f>
        <v>0.09</v>
      </c>
      <c r="K1241" s="17"/>
      <c r="M1241" s="7"/>
    </row>
    <row r="1242" spans="2:13" ht="19.5" customHeight="1" x14ac:dyDescent="0.25">
      <c r="B1242" s="5" t="s">
        <v>1704</v>
      </c>
      <c r="C1242" s="6">
        <v>8595580513740</v>
      </c>
      <c r="D1242" s="14" t="s">
        <v>1702</v>
      </c>
      <c r="E1242" s="38">
        <v>112.46620000000001</v>
      </c>
      <c r="F1242" s="39">
        <f>VLOOKUP(H1242,Slevy!B:C,2,0)</f>
        <v>0.5</v>
      </c>
      <c r="G1242" s="40">
        <f t="shared" si="6"/>
        <v>56.233100000000007</v>
      </c>
      <c r="H1242" s="1" t="s">
        <v>12</v>
      </c>
      <c r="I1242" s="1" t="s">
        <v>2394</v>
      </c>
      <c r="J1242" s="11">
        <f>VLOOKUP(I1242,'%Zdražení'!A:C,3,0)</f>
        <v>0.09</v>
      </c>
      <c r="K1242" s="17"/>
      <c r="M1242" s="7"/>
    </row>
    <row r="1243" spans="2:13" ht="19.5" customHeight="1" x14ac:dyDescent="0.25">
      <c r="B1243" s="5" t="s">
        <v>1705</v>
      </c>
      <c r="C1243" s="6">
        <v>8594045935530</v>
      </c>
      <c r="D1243" s="14" t="s">
        <v>1702</v>
      </c>
      <c r="E1243" s="38">
        <v>116.8044</v>
      </c>
      <c r="F1243" s="39">
        <f>VLOOKUP(H1243,Slevy!B:C,2,0)</f>
        <v>0.5</v>
      </c>
      <c r="G1243" s="40">
        <f t="shared" si="6"/>
        <v>58.402200000000001</v>
      </c>
      <c r="H1243" s="1" t="s">
        <v>12</v>
      </c>
      <c r="I1243" s="1" t="s">
        <v>2394</v>
      </c>
      <c r="J1243" s="11">
        <f>VLOOKUP(I1243,'%Zdražení'!A:C,3,0)</f>
        <v>0.09</v>
      </c>
      <c r="K1243" s="17"/>
      <c r="M1243" s="7"/>
    </row>
    <row r="1244" spans="2:13" ht="19.5" customHeight="1" x14ac:dyDescent="0.25">
      <c r="B1244" s="5" t="s">
        <v>1706</v>
      </c>
      <c r="C1244" s="6">
        <v>8594045937732</v>
      </c>
      <c r="D1244" s="14" t="s">
        <v>1702</v>
      </c>
      <c r="E1244" s="38">
        <v>121.13170000000001</v>
      </c>
      <c r="F1244" s="39">
        <f>VLOOKUP(H1244,Slevy!B:C,2,0)</f>
        <v>0.5</v>
      </c>
      <c r="G1244" s="40">
        <f t="shared" si="6"/>
        <v>60.565850000000005</v>
      </c>
      <c r="H1244" s="1" t="s">
        <v>12</v>
      </c>
      <c r="I1244" s="1" t="s">
        <v>2394</v>
      </c>
      <c r="J1244" s="11">
        <f>VLOOKUP(I1244,'%Zdražení'!A:C,3,0)</f>
        <v>0.09</v>
      </c>
      <c r="K1244" s="17"/>
      <c r="M1244" s="7"/>
    </row>
    <row r="1245" spans="2:13" ht="19.5" customHeight="1" x14ac:dyDescent="0.25">
      <c r="B1245" s="5" t="s">
        <v>1707</v>
      </c>
      <c r="C1245" s="6">
        <v>8595580571917</v>
      </c>
      <c r="D1245" s="14" t="s">
        <v>1708</v>
      </c>
      <c r="E1245" s="38">
        <v>709.15400000000011</v>
      </c>
      <c r="F1245" s="39">
        <f>VLOOKUP(H1245,Slevy!B:C,2,0)</f>
        <v>0.5</v>
      </c>
      <c r="G1245" s="40">
        <f t="shared" si="6"/>
        <v>354.57700000000006</v>
      </c>
      <c r="H1245" s="1" t="s">
        <v>12</v>
      </c>
      <c r="I1245" s="1" t="s">
        <v>2394</v>
      </c>
      <c r="J1245" s="11">
        <f>VLOOKUP(I1245,'%Zdražení'!A:C,3,0)</f>
        <v>0.09</v>
      </c>
      <c r="K1245" s="17"/>
      <c r="M1245" s="7"/>
    </row>
    <row r="1246" spans="2:13" ht="19.5" customHeight="1" x14ac:dyDescent="0.25">
      <c r="B1246" s="5" t="s">
        <v>1709</v>
      </c>
      <c r="C1246" s="6">
        <v>8595580571900</v>
      </c>
      <c r="D1246" s="14" t="s">
        <v>1710</v>
      </c>
      <c r="E1246" s="38">
        <v>709.15400000000011</v>
      </c>
      <c r="F1246" s="39">
        <f>VLOOKUP(H1246,Slevy!B:C,2,0)</f>
        <v>0.5</v>
      </c>
      <c r="G1246" s="40">
        <f t="shared" si="6"/>
        <v>354.57700000000006</v>
      </c>
      <c r="H1246" s="1" t="s">
        <v>12</v>
      </c>
      <c r="I1246" s="1" t="s">
        <v>2394</v>
      </c>
      <c r="J1246" s="11">
        <f>VLOOKUP(I1246,'%Zdražení'!A:C,3,0)</f>
        <v>0.09</v>
      </c>
      <c r="K1246" s="17"/>
      <c r="M1246" s="7"/>
    </row>
    <row r="1247" spans="2:13" ht="19.5" customHeight="1" x14ac:dyDescent="0.25">
      <c r="B1247" s="5" t="s">
        <v>1711</v>
      </c>
      <c r="C1247" s="6">
        <v>8595580571931</v>
      </c>
      <c r="D1247" s="14" t="s">
        <v>1712</v>
      </c>
      <c r="E1247" s="38">
        <v>709.15400000000011</v>
      </c>
      <c r="F1247" s="39">
        <f>VLOOKUP(H1247,Slevy!B:C,2,0)</f>
        <v>0.5</v>
      </c>
      <c r="G1247" s="40">
        <f t="shared" si="6"/>
        <v>354.57700000000006</v>
      </c>
      <c r="H1247" s="1" t="s">
        <v>12</v>
      </c>
      <c r="I1247" s="1" t="s">
        <v>2394</v>
      </c>
      <c r="J1247" s="11">
        <f>VLOOKUP(I1247,'%Zdražení'!A:C,3,0)</f>
        <v>0.09</v>
      </c>
      <c r="K1247" s="17"/>
      <c r="M1247" s="7"/>
    </row>
    <row r="1248" spans="2:13" ht="19.5" customHeight="1" x14ac:dyDescent="0.25">
      <c r="B1248" s="5" t="s">
        <v>1713</v>
      </c>
      <c r="C1248" s="6">
        <v>8595580571924</v>
      </c>
      <c r="D1248" s="14" t="s">
        <v>1714</v>
      </c>
      <c r="E1248" s="38">
        <v>709.15400000000011</v>
      </c>
      <c r="F1248" s="39">
        <f>VLOOKUP(H1248,Slevy!B:C,2,0)</f>
        <v>0.5</v>
      </c>
      <c r="G1248" s="40">
        <f t="shared" si="6"/>
        <v>354.57700000000006</v>
      </c>
      <c r="H1248" s="1" t="s">
        <v>12</v>
      </c>
      <c r="I1248" s="1" t="s">
        <v>2394</v>
      </c>
      <c r="J1248" s="11">
        <f>VLOOKUP(I1248,'%Zdražení'!A:C,3,0)</f>
        <v>0.09</v>
      </c>
      <c r="K1248" s="17"/>
      <c r="M1248" s="7"/>
    </row>
    <row r="1249" spans="2:13" ht="19.5" customHeight="1" x14ac:dyDescent="0.25">
      <c r="B1249" s="5" t="s">
        <v>1715</v>
      </c>
      <c r="C1249" s="6">
        <v>8595580571894</v>
      </c>
      <c r="D1249" s="14" t="s">
        <v>1716</v>
      </c>
      <c r="E1249" s="38">
        <v>709.15400000000011</v>
      </c>
      <c r="F1249" s="39">
        <f>VLOOKUP(H1249,Slevy!B:C,2,0)</f>
        <v>0.5</v>
      </c>
      <c r="G1249" s="40">
        <f t="shared" si="6"/>
        <v>354.57700000000006</v>
      </c>
      <c r="H1249" s="1" t="s">
        <v>12</v>
      </c>
      <c r="I1249" s="1" t="s">
        <v>2394</v>
      </c>
      <c r="J1249" s="11">
        <f>VLOOKUP(I1249,'%Zdražení'!A:C,3,0)</f>
        <v>0.09</v>
      </c>
      <c r="K1249" s="17"/>
      <c r="M1249" s="7"/>
    </row>
    <row r="1250" spans="2:13" ht="19.5" customHeight="1" x14ac:dyDescent="0.25">
      <c r="B1250" s="5" t="s">
        <v>1717</v>
      </c>
      <c r="C1250" s="6">
        <v>8595580571887</v>
      </c>
      <c r="D1250" s="14" t="s">
        <v>1718</v>
      </c>
      <c r="E1250" s="38">
        <v>709.15400000000011</v>
      </c>
      <c r="F1250" s="39">
        <f>VLOOKUP(H1250,Slevy!B:C,2,0)</f>
        <v>0.5</v>
      </c>
      <c r="G1250" s="40">
        <f t="shared" si="6"/>
        <v>354.57700000000006</v>
      </c>
      <c r="H1250" s="1" t="s">
        <v>12</v>
      </c>
      <c r="I1250" s="1" t="s">
        <v>2394</v>
      </c>
      <c r="J1250" s="11">
        <f>VLOOKUP(I1250,'%Zdražení'!A:C,3,0)</f>
        <v>0.09</v>
      </c>
      <c r="K1250" s="17"/>
      <c r="M1250" s="7"/>
    </row>
    <row r="1251" spans="2:13" ht="19.5" customHeight="1" x14ac:dyDescent="0.25">
      <c r="B1251" s="5" t="s">
        <v>1719</v>
      </c>
      <c r="C1251" s="6">
        <v>8595580557478</v>
      </c>
      <c r="D1251" s="14" t="s">
        <v>1720</v>
      </c>
      <c r="E1251" s="38">
        <v>326.77110000000005</v>
      </c>
      <c r="F1251" s="39">
        <f>VLOOKUP(H1251,Slevy!B:C,2,0)</f>
        <v>0.5</v>
      </c>
      <c r="G1251" s="40">
        <f t="shared" si="6"/>
        <v>163.38555000000002</v>
      </c>
      <c r="H1251" s="1" t="s">
        <v>12</v>
      </c>
      <c r="I1251" s="1" t="s">
        <v>2394</v>
      </c>
      <c r="J1251" s="11">
        <f>VLOOKUP(I1251,'%Zdražení'!A:C,3,0)</f>
        <v>0.09</v>
      </c>
      <c r="K1251" s="17"/>
      <c r="M1251" s="7"/>
    </row>
    <row r="1252" spans="2:13" ht="19.5" customHeight="1" x14ac:dyDescent="0.25">
      <c r="B1252" s="5" t="s">
        <v>1721</v>
      </c>
      <c r="C1252" s="6">
        <v>8595580571870</v>
      </c>
      <c r="D1252" s="14" t="s">
        <v>1722</v>
      </c>
      <c r="E1252" s="38">
        <v>709.15400000000011</v>
      </c>
      <c r="F1252" s="39">
        <f>VLOOKUP(H1252,Slevy!B:C,2,0)</f>
        <v>0.5</v>
      </c>
      <c r="G1252" s="40">
        <f t="shared" si="6"/>
        <v>354.57700000000006</v>
      </c>
      <c r="H1252" s="1" t="s">
        <v>12</v>
      </c>
      <c r="I1252" s="1" t="s">
        <v>2394</v>
      </c>
      <c r="J1252" s="11">
        <f>VLOOKUP(I1252,'%Zdražení'!A:C,3,0)</f>
        <v>0.09</v>
      </c>
      <c r="K1252" s="17"/>
      <c r="M1252" s="7"/>
    </row>
    <row r="1253" spans="2:13" ht="19.5" customHeight="1" x14ac:dyDescent="0.25">
      <c r="B1253" s="5" t="s">
        <v>1723</v>
      </c>
      <c r="C1253" s="6">
        <v>8595580571863</v>
      </c>
      <c r="D1253" s="14" t="s">
        <v>1724</v>
      </c>
      <c r="E1253" s="38">
        <v>709.15400000000011</v>
      </c>
      <c r="F1253" s="39">
        <f>VLOOKUP(H1253,Slevy!B:C,2,0)</f>
        <v>0.5</v>
      </c>
      <c r="G1253" s="40">
        <f t="shared" si="6"/>
        <v>354.57700000000006</v>
      </c>
      <c r="H1253" s="1" t="s">
        <v>12</v>
      </c>
      <c r="I1253" s="1" t="s">
        <v>2394</v>
      </c>
      <c r="J1253" s="11">
        <f>VLOOKUP(I1253,'%Zdražení'!A:C,3,0)</f>
        <v>0.09</v>
      </c>
      <c r="K1253" s="17"/>
      <c r="M1253" s="7"/>
    </row>
    <row r="1254" spans="2:13" ht="19.5" customHeight="1" x14ac:dyDescent="0.25">
      <c r="B1254" s="5" t="s">
        <v>1725</v>
      </c>
      <c r="C1254" s="6">
        <v>8595580528478</v>
      </c>
      <c r="D1254" s="14" t="s">
        <v>1726</v>
      </c>
      <c r="E1254" s="38">
        <v>266.91919999999999</v>
      </c>
      <c r="F1254" s="39">
        <f>VLOOKUP(H1254,Slevy!B:C,2,0)</f>
        <v>0.5</v>
      </c>
      <c r="G1254" s="40">
        <f t="shared" si="6"/>
        <v>133.45959999999999</v>
      </c>
      <c r="H1254" s="1" t="s">
        <v>12</v>
      </c>
      <c r="I1254" s="1" t="s">
        <v>2394</v>
      </c>
      <c r="J1254" s="11">
        <f>VLOOKUP(I1254,'%Zdražení'!A:C,3,0)</f>
        <v>0.09</v>
      </c>
      <c r="K1254" s="17"/>
      <c r="L1254" s="8" t="s">
        <v>307</v>
      </c>
      <c r="M1254" s="7"/>
    </row>
    <row r="1255" spans="2:13" ht="19.5" customHeight="1" x14ac:dyDescent="0.25">
      <c r="B1255" s="5" t="s">
        <v>1727</v>
      </c>
      <c r="C1255" s="6">
        <v>8595580528485</v>
      </c>
      <c r="D1255" s="14" t="s">
        <v>1726</v>
      </c>
      <c r="E1255" s="38">
        <v>274.06960000000004</v>
      </c>
      <c r="F1255" s="39">
        <f>VLOOKUP(H1255,Slevy!B:C,2,0)</f>
        <v>0.5</v>
      </c>
      <c r="G1255" s="40">
        <f t="shared" si="6"/>
        <v>137.03480000000002</v>
      </c>
      <c r="H1255" s="1" t="s">
        <v>12</v>
      </c>
      <c r="I1255" s="1" t="s">
        <v>2394</v>
      </c>
      <c r="J1255" s="11">
        <f>VLOOKUP(I1255,'%Zdražení'!A:C,3,0)</f>
        <v>0.09</v>
      </c>
      <c r="K1255" s="17"/>
      <c r="L1255" s="8" t="s">
        <v>307</v>
      </c>
      <c r="M1255" s="7"/>
    </row>
    <row r="1256" spans="2:13" ht="19.5" customHeight="1" x14ac:dyDescent="0.25">
      <c r="B1256" s="5" t="s">
        <v>1728</v>
      </c>
      <c r="C1256" s="6">
        <v>8595580541293</v>
      </c>
      <c r="D1256" s="14" t="s">
        <v>1726</v>
      </c>
      <c r="E1256" s="38">
        <v>281.36170000000004</v>
      </c>
      <c r="F1256" s="39">
        <f>VLOOKUP(H1256,Slevy!B:C,2,0)</f>
        <v>0.5</v>
      </c>
      <c r="G1256" s="40">
        <f t="shared" si="6"/>
        <v>140.68085000000002</v>
      </c>
      <c r="H1256" s="1" t="s">
        <v>12</v>
      </c>
      <c r="I1256" s="1" t="s">
        <v>2394</v>
      </c>
      <c r="J1256" s="11">
        <f>VLOOKUP(I1256,'%Zdražení'!A:C,3,0)</f>
        <v>0.09</v>
      </c>
      <c r="K1256" s="17"/>
      <c r="L1256" s="8" t="s">
        <v>307</v>
      </c>
      <c r="M1256" s="7"/>
    </row>
    <row r="1257" spans="2:13" ht="19.5" customHeight="1" x14ac:dyDescent="0.25">
      <c r="B1257" s="5" t="s">
        <v>1729</v>
      </c>
      <c r="C1257" s="6">
        <v>8595580541309</v>
      </c>
      <c r="D1257" s="14" t="s">
        <v>1726</v>
      </c>
      <c r="E1257" s="38">
        <v>288.49030000000005</v>
      </c>
      <c r="F1257" s="39">
        <f>VLOOKUP(H1257,Slevy!B:C,2,0)</f>
        <v>0.5</v>
      </c>
      <c r="G1257" s="40">
        <f t="shared" si="6"/>
        <v>144.24515000000002</v>
      </c>
      <c r="H1257" s="1" t="s">
        <v>12</v>
      </c>
      <c r="I1257" s="1" t="s">
        <v>2394</v>
      </c>
      <c r="J1257" s="11">
        <f>VLOOKUP(I1257,'%Zdražení'!A:C,3,0)</f>
        <v>0.09</v>
      </c>
      <c r="K1257" s="17"/>
      <c r="L1257" s="8" t="s">
        <v>307</v>
      </c>
      <c r="M1257" s="7"/>
    </row>
    <row r="1258" spans="2:13" ht="19.5" customHeight="1" x14ac:dyDescent="0.25">
      <c r="B1258" s="5" t="s">
        <v>1730</v>
      </c>
      <c r="C1258" s="6">
        <v>8595580558703</v>
      </c>
      <c r="D1258" s="14" t="s">
        <v>1731</v>
      </c>
      <c r="E1258" s="38">
        <v>326.77110000000005</v>
      </c>
      <c r="F1258" s="39">
        <f>VLOOKUP(H1258,Slevy!B:C,2,0)</f>
        <v>0.5</v>
      </c>
      <c r="G1258" s="40">
        <f t="shared" si="6"/>
        <v>163.38555000000002</v>
      </c>
      <c r="H1258" s="1" t="s">
        <v>12</v>
      </c>
      <c r="I1258" s="1" t="s">
        <v>2394</v>
      </c>
      <c r="J1258" s="11">
        <f>VLOOKUP(I1258,'%Zdražení'!A:C,3,0)</f>
        <v>0.09</v>
      </c>
      <c r="K1258" s="17"/>
      <c r="M1258" s="7"/>
    </row>
    <row r="1259" spans="2:13" ht="19.5" customHeight="1" x14ac:dyDescent="0.25">
      <c r="B1259" s="5" t="s">
        <v>1732</v>
      </c>
      <c r="C1259" s="6">
        <v>8595580558734</v>
      </c>
      <c r="D1259" s="14" t="s">
        <v>1731</v>
      </c>
      <c r="E1259" s="38">
        <v>333.1585</v>
      </c>
      <c r="F1259" s="39">
        <f>VLOOKUP(H1259,Slevy!B:C,2,0)</f>
        <v>0.5</v>
      </c>
      <c r="G1259" s="40">
        <f t="shared" si="6"/>
        <v>166.57925</v>
      </c>
      <c r="H1259" s="1" t="s">
        <v>12</v>
      </c>
      <c r="I1259" s="1" t="s">
        <v>2394</v>
      </c>
      <c r="J1259" s="11">
        <f>VLOOKUP(I1259,'%Zdražení'!A:C,3,0)</f>
        <v>0.09</v>
      </c>
      <c r="K1259" s="17"/>
      <c r="M1259" s="7"/>
    </row>
    <row r="1260" spans="2:13" ht="19.5" customHeight="1" x14ac:dyDescent="0.25">
      <c r="B1260" s="5" t="s">
        <v>1733</v>
      </c>
      <c r="C1260" s="6">
        <v>8595580558710</v>
      </c>
      <c r="D1260" s="14" t="s">
        <v>1731</v>
      </c>
      <c r="E1260" s="38">
        <v>339.8184</v>
      </c>
      <c r="F1260" s="39">
        <f>VLOOKUP(H1260,Slevy!B:C,2,0)</f>
        <v>0.5</v>
      </c>
      <c r="G1260" s="40">
        <f t="shared" si="6"/>
        <v>169.9092</v>
      </c>
      <c r="H1260" s="1" t="s">
        <v>12</v>
      </c>
      <c r="I1260" s="1" t="s">
        <v>2394</v>
      </c>
      <c r="J1260" s="11">
        <f>VLOOKUP(I1260,'%Zdražení'!A:C,3,0)</f>
        <v>0.09</v>
      </c>
      <c r="K1260" s="17"/>
      <c r="M1260" s="7"/>
    </row>
    <row r="1261" spans="2:13" ht="19.5" customHeight="1" x14ac:dyDescent="0.25">
      <c r="B1261" s="5" t="s">
        <v>1734</v>
      </c>
      <c r="C1261" s="6">
        <v>8595580558727</v>
      </c>
      <c r="D1261" s="14" t="s">
        <v>1731</v>
      </c>
      <c r="E1261" s="38">
        <v>345.93330000000003</v>
      </c>
      <c r="F1261" s="39">
        <f>VLOOKUP(H1261,Slevy!B:C,2,0)</f>
        <v>0.5</v>
      </c>
      <c r="G1261" s="40">
        <f t="shared" si="6"/>
        <v>172.96665000000002</v>
      </c>
      <c r="H1261" s="1" t="s">
        <v>12</v>
      </c>
      <c r="I1261" s="1" t="s">
        <v>2394</v>
      </c>
      <c r="J1261" s="11">
        <f>VLOOKUP(I1261,'%Zdražení'!A:C,3,0)</f>
        <v>0.09</v>
      </c>
      <c r="K1261" s="17"/>
      <c r="M1261" s="7"/>
    </row>
    <row r="1262" spans="2:13" ht="19.5" customHeight="1" x14ac:dyDescent="0.25">
      <c r="B1262" s="5" t="s">
        <v>1735</v>
      </c>
      <c r="C1262" s="6">
        <v>8594045934380</v>
      </c>
      <c r="D1262" s="14" t="s">
        <v>1702</v>
      </c>
      <c r="E1262" s="38">
        <v>118.3413</v>
      </c>
      <c r="F1262" s="39">
        <f>VLOOKUP(H1262,Slevy!B:C,2,0)</f>
        <v>0.5</v>
      </c>
      <c r="G1262" s="40">
        <f t="shared" si="6"/>
        <v>59.170650000000002</v>
      </c>
      <c r="H1262" s="1" t="s">
        <v>12</v>
      </c>
      <c r="I1262" s="1" t="s">
        <v>2394</v>
      </c>
      <c r="J1262" s="11">
        <f>VLOOKUP(I1262,'%Zdražení'!A:C,3,0)</f>
        <v>0.09</v>
      </c>
      <c r="K1262" s="17"/>
      <c r="M1262" s="7"/>
    </row>
    <row r="1263" spans="2:13" ht="19.5" customHeight="1" x14ac:dyDescent="0.25">
      <c r="B1263" s="5" t="s">
        <v>1736</v>
      </c>
      <c r="C1263" s="6">
        <v>8595580513931</v>
      </c>
      <c r="D1263" s="14" t="s">
        <v>1702</v>
      </c>
      <c r="E1263" s="38">
        <v>121.13170000000001</v>
      </c>
      <c r="F1263" s="39">
        <f>VLOOKUP(H1263,Slevy!B:C,2,0)</f>
        <v>0.5</v>
      </c>
      <c r="G1263" s="40">
        <f t="shared" si="6"/>
        <v>60.565850000000005</v>
      </c>
      <c r="H1263" s="1" t="s">
        <v>12</v>
      </c>
      <c r="I1263" s="1" t="s">
        <v>2394</v>
      </c>
      <c r="J1263" s="11">
        <f>VLOOKUP(I1263,'%Zdražení'!A:C,3,0)</f>
        <v>0.09</v>
      </c>
      <c r="K1263" s="17"/>
      <c r="M1263" s="7"/>
    </row>
    <row r="1264" spans="2:13" ht="19.5" customHeight="1" x14ac:dyDescent="0.25">
      <c r="B1264" s="5" t="s">
        <v>1737</v>
      </c>
      <c r="C1264" s="6">
        <v>8594045934373</v>
      </c>
      <c r="D1264" s="14" t="s">
        <v>1702</v>
      </c>
      <c r="E1264" s="38">
        <v>125.48080000000002</v>
      </c>
      <c r="F1264" s="39">
        <f>VLOOKUP(H1264,Slevy!B:C,2,0)</f>
        <v>0.5</v>
      </c>
      <c r="G1264" s="40">
        <f t="shared" si="6"/>
        <v>62.740400000000008</v>
      </c>
      <c r="H1264" s="1" t="s">
        <v>12</v>
      </c>
      <c r="I1264" s="1" t="s">
        <v>2394</v>
      </c>
      <c r="J1264" s="11">
        <f>VLOOKUP(I1264,'%Zdražení'!A:C,3,0)</f>
        <v>0.09</v>
      </c>
      <c r="K1264" s="17"/>
      <c r="M1264" s="7"/>
    </row>
    <row r="1265" spans="2:13" ht="19.5" customHeight="1" x14ac:dyDescent="0.25">
      <c r="B1265" s="5" t="s">
        <v>1738</v>
      </c>
      <c r="C1265" s="6">
        <v>8595580501129</v>
      </c>
      <c r="D1265" s="14" t="s">
        <v>1702</v>
      </c>
      <c r="E1265" s="38">
        <v>129.82990000000001</v>
      </c>
      <c r="F1265" s="39">
        <f>VLOOKUP(H1265,Slevy!B:C,2,0)</f>
        <v>0.5</v>
      </c>
      <c r="G1265" s="40">
        <f t="shared" si="6"/>
        <v>64.914950000000005</v>
      </c>
      <c r="H1265" s="1" t="s">
        <v>12</v>
      </c>
      <c r="I1265" s="1" t="s">
        <v>2394</v>
      </c>
      <c r="J1265" s="11">
        <f>VLOOKUP(I1265,'%Zdražení'!A:C,3,0)</f>
        <v>0.09</v>
      </c>
      <c r="K1265" s="17"/>
      <c r="M1265" s="7"/>
    </row>
    <row r="1266" spans="2:13" ht="19.5" customHeight="1" x14ac:dyDescent="0.25">
      <c r="B1266" s="5" t="s">
        <v>1739</v>
      </c>
      <c r="C1266" s="6">
        <v>8595580513573</v>
      </c>
      <c r="D1266" s="14" t="s">
        <v>1702</v>
      </c>
      <c r="E1266" s="38">
        <v>118.3413</v>
      </c>
      <c r="F1266" s="39">
        <f>VLOOKUP(H1266,Slevy!B:C,2,0)</f>
        <v>0.5</v>
      </c>
      <c r="G1266" s="40">
        <f t="shared" si="6"/>
        <v>59.170650000000002</v>
      </c>
      <c r="H1266" s="1" t="s">
        <v>12</v>
      </c>
      <c r="I1266" s="1" t="s">
        <v>2394</v>
      </c>
      <c r="J1266" s="11">
        <f>VLOOKUP(I1266,'%Zdražení'!A:C,3,0)</f>
        <v>0.09</v>
      </c>
      <c r="K1266" s="17"/>
      <c r="L1266" s="8" t="s">
        <v>161</v>
      </c>
      <c r="M1266" s="7"/>
    </row>
    <row r="1267" spans="2:13" ht="19.5" customHeight="1" x14ac:dyDescent="0.25">
      <c r="B1267" s="5" t="s">
        <v>1740</v>
      </c>
      <c r="C1267" s="6">
        <v>8595580511326</v>
      </c>
      <c r="D1267" s="14" t="s">
        <v>1702</v>
      </c>
      <c r="E1267" s="38">
        <v>129.82990000000001</v>
      </c>
      <c r="F1267" s="39">
        <f>VLOOKUP(H1267,Slevy!B:C,2,0)</f>
        <v>0.5</v>
      </c>
      <c r="G1267" s="40">
        <f t="shared" si="6"/>
        <v>64.914950000000005</v>
      </c>
      <c r="H1267" s="1" t="s">
        <v>12</v>
      </c>
      <c r="I1267" s="1" t="s">
        <v>2394</v>
      </c>
      <c r="J1267" s="11">
        <f>VLOOKUP(I1267,'%Zdražení'!A:C,3,0)</f>
        <v>0.09</v>
      </c>
      <c r="K1267" s="17"/>
      <c r="L1267" s="8" t="s">
        <v>161</v>
      </c>
      <c r="M1267" s="7"/>
    </row>
    <row r="1268" spans="2:13" ht="19.5" customHeight="1" x14ac:dyDescent="0.25">
      <c r="B1268" s="5" t="s">
        <v>1741</v>
      </c>
      <c r="C1268" s="6">
        <v>8595580562540</v>
      </c>
      <c r="D1268" s="14" t="s">
        <v>1742</v>
      </c>
      <c r="E1268" s="38">
        <v>187.53450000000004</v>
      </c>
      <c r="F1268" s="39">
        <f>VLOOKUP(H1268,Slevy!B:C,2,0)</f>
        <v>0.5</v>
      </c>
      <c r="G1268" s="40">
        <f t="shared" si="6"/>
        <v>93.767250000000018</v>
      </c>
      <c r="H1268" s="1" t="s">
        <v>12</v>
      </c>
      <c r="I1268" s="1" t="s">
        <v>2394</v>
      </c>
      <c r="J1268" s="11">
        <f>VLOOKUP(I1268,'%Zdražení'!A:C,3,0)</f>
        <v>0.09</v>
      </c>
      <c r="K1268" s="17"/>
      <c r="M1268" s="7"/>
    </row>
    <row r="1269" spans="2:13" ht="19.5" customHeight="1" x14ac:dyDescent="0.25">
      <c r="B1269" s="5" t="s">
        <v>1743</v>
      </c>
      <c r="C1269" s="6">
        <v>8595580562571</v>
      </c>
      <c r="D1269" s="14" t="s">
        <v>1742</v>
      </c>
      <c r="E1269" s="38">
        <v>194.81569999999999</v>
      </c>
      <c r="F1269" s="39">
        <f>VLOOKUP(H1269,Slevy!B:C,2,0)</f>
        <v>0.5</v>
      </c>
      <c r="G1269" s="40">
        <f t="shared" si="6"/>
        <v>97.407849999999996</v>
      </c>
      <c r="H1269" s="1" t="s">
        <v>12</v>
      </c>
      <c r="I1269" s="1" t="s">
        <v>2394</v>
      </c>
      <c r="J1269" s="11">
        <f>VLOOKUP(I1269,'%Zdražení'!A:C,3,0)</f>
        <v>0.09</v>
      </c>
      <c r="K1269" s="17"/>
      <c r="M1269" s="7"/>
    </row>
    <row r="1270" spans="2:13" ht="19.5" customHeight="1" x14ac:dyDescent="0.25">
      <c r="B1270" s="5" t="s">
        <v>1744</v>
      </c>
      <c r="C1270" s="6">
        <v>8595580562557</v>
      </c>
      <c r="D1270" s="14" t="s">
        <v>1742</v>
      </c>
      <c r="E1270" s="38">
        <v>201.94430000000003</v>
      </c>
      <c r="F1270" s="39">
        <f>VLOOKUP(H1270,Slevy!B:C,2,0)</f>
        <v>0.5</v>
      </c>
      <c r="G1270" s="40">
        <f t="shared" si="6"/>
        <v>100.97215000000001</v>
      </c>
      <c r="H1270" s="1" t="s">
        <v>12</v>
      </c>
      <c r="I1270" s="1" t="s">
        <v>2394</v>
      </c>
      <c r="J1270" s="11">
        <f>VLOOKUP(I1270,'%Zdražení'!A:C,3,0)</f>
        <v>0.09</v>
      </c>
      <c r="K1270" s="17"/>
      <c r="M1270" s="7"/>
    </row>
    <row r="1271" spans="2:13" ht="19.5" customHeight="1" x14ac:dyDescent="0.25">
      <c r="B1271" s="5" t="s">
        <v>1745</v>
      </c>
      <c r="C1271" s="6">
        <v>8595580562564</v>
      </c>
      <c r="D1271" s="14" t="s">
        <v>1742</v>
      </c>
      <c r="E1271" s="38">
        <v>209.23640000000003</v>
      </c>
      <c r="F1271" s="39">
        <f>VLOOKUP(H1271,Slevy!B:C,2,0)</f>
        <v>0.5</v>
      </c>
      <c r="G1271" s="40">
        <f t="shared" si="6"/>
        <v>104.61820000000002</v>
      </c>
      <c r="H1271" s="1" t="s">
        <v>12</v>
      </c>
      <c r="I1271" s="1" t="s">
        <v>2394</v>
      </c>
      <c r="J1271" s="11">
        <f>VLOOKUP(I1271,'%Zdražení'!A:C,3,0)</f>
        <v>0.09</v>
      </c>
      <c r="K1271" s="17"/>
      <c r="M1271" s="7"/>
    </row>
    <row r="1272" spans="2:13" ht="19.5" customHeight="1" x14ac:dyDescent="0.25">
      <c r="B1272" s="5" t="s">
        <v>1746</v>
      </c>
      <c r="C1272" s="6">
        <v>8595580562533</v>
      </c>
      <c r="D1272" s="14" t="s">
        <v>1742</v>
      </c>
      <c r="E1272" s="38">
        <v>230.79660000000004</v>
      </c>
      <c r="F1272" s="39">
        <f>VLOOKUP(H1272,Slevy!B:C,2,0)</f>
        <v>0.5</v>
      </c>
      <c r="G1272" s="40">
        <f t="shared" si="6"/>
        <v>115.39830000000002</v>
      </c>
      <c r="H1272" s="1" t="s">
        <v>12</v>
      </c>
      <c r="I1272" s="1" t="s">
        <v>2394</v>
      </c>
      <c r="J1272" s="11">
        <f>VLOOKUP(I1272,'%Zdražení'!A:C,3,0)</f>
        <v>0.09</v>
      </c>
      <c r="K1272" s="17"/>
      <c r="M1272" s="7"/>
    </row>
    <row r="1273" spans="2:13" ht="19.5" customHeight="1" x14ac:dyDescent="0.25">
      <c r="B1273" s="5" t="s">
        <v>1747</v>
      </c>
      <c r="C1273" s="6">
        <v>8595580562588</v>
      </c>
      <c r="D1273" s="14" t="s">
        <v>1742</v>
      </c>
      <c r="E1273" s="38">
        <v>238.08870000000002</v>
      </c>
      <c r="F1273" s="39">
        <f>VLOOKUP(H1273,Slevy!B:C,2,0)</f>
        <v>0.5</v>
      </c>
      <c r="G1273" s="40">
        <f t="shared" si="6"/>
        <v>119.04435000000001</v>
      </c>
      <c r="H1273" s="1" t="s">
        <v>12</v>
      </c>
      <c r="I1273" s="1" t="s">
        <v>2394</v>
      </c>
      <c r="J1273" s="11">
        <f>VLOOKUP(I1273,'%Zdražení'!A:C,3,0)</f>
        <v>0.09</v>
      </c>
      <c r="K1273" s="17"/>
      <c r="M1273" s="7"/>
    </row>
    <row r="1274" spans="2:13" ht="19.5" customHeight="1" x14ac:dyDescent="0.25">
      <c r="B1274" s="5" t="s">
        <v>1748</v>
      </c>
      <c r="C1274" s="6">
        <v>8595580562601</v>
      </c>
      <c r="D1274" s="14" t="s">
        <v>1742</v>
      </c>
      <c r="E1274" s="38">
        <v>245.22820000000002</v>
      </c>
      <c r="F1274" s="39">
        <f>VLOOKUP(H1274,Slevy!B:C,2,0)</f>
        <v>0.5</v>
      </c>
      <c r="G1274" s="40">
        <f t="shared" si="6"/>
        <v>122.61410000000001</v>
      </c>
      <c r="H1274" s="1" t="s">
        <v>12</v>
      </c>
      <c r="I1274" s="1" t="s">
        <v>2394</v>
      </c>
      <c r="J1274" s="11">
        <f>VLOOKUP(I1274,'%Zdražení'!A:C,3,0)</f>
        <v>0.09</v>
      </c>
      <c r="K1274" s="17"/>
      <c r="M1274" s="7"/>
    </row>
    <row r="1275" spans="2:13" ht="19.5" customHeight="1" x14ac:dyDescent="0.25">
      <c r="B1275" s="5" t="s">
        <v>1749</v>
      </c>
      <c r="C1275" s="6">
        <v>8595580562595</v>
      </c>
      <c r="D1275" s="14" t="s">
        <v>1742</v>
      </c>
      <c r="E1275" s="38">
        <v>252.50940000000003</v>
      </c>
      <c r="F1275" s="39">
        <f>VLOOKUP(H1275,Slevy!B:C,2,0)</f>
        <v>0.5</v>
      </c>
      <c r="G1275" s="40">
        <f t="shared" si="6"/>
        <v>126.25470000000001</v>
      </c>
      <c r="H1275" s="1" t="s">
        <v>12</v>
      </c>
      <c r="I1275" s="1" t="s">
        <v>2394</v>
      </c>
      <c r="J1275" s="11">
        <f>VLOOKUP(I1275,'%Zdražení'!A:C,3,0)</f>
        <v>0.09</v>
      </c>
      <c r="K1275" s="17"/>
      <c r="M1275" s="7"/>
    </row>
    <row r="1276" spans="2:13" ht="19.5" customHeight="1" x14ac:dyDescent="0.25">
      <c r="B1276" s="5" t="s">
        <v>1750</v>
      </c>
      <c r="C1276" s="6">
        <v>8595580561826</v>
      </c>
      <c r="D1276" s="14" t="s">
        <v>1751</v>
      </c>
      <c r="E1276" s="38">
        <v>168.57940000000002</v>
      </c>
      <c r="F1276" s="39">
        <f>VLOOKUP(H1276,Slevy!B:C,2,0)</f>
        <v>0.5</v>
      </c>
      <c r="G1276" s="40">
        <f t="shared" si="6"/>
        <v>84.289700000000011</v>
      </c>
      <c r="H1276" s="1" t="s">
        <v>12</v>
      </c>
      <c r="I1276" s="1" t="s">
        <v>2394</v>
      </c>
      <c r="J1276" s="11">
        <f>VLOOKUP(I1276,'%Zdražení'!A:C,3,0)</f>
        <v>0.09</v>
      </c>
      <c r="K1276" s="17"/>
      <c r="M1276" s="7"/>
    </row>
    <row r="1277" spans="2:13" ht="19.5" customHeight="1" x14ac:dyDescent="0.25">
      <c r="B1277" s="5" t="s">
        <v>1752</v>
      </c>
      <c r="C1277" s="6">
        <v>8595580561888</v>
      </c>
      <c r="D1277" s="14" t="s">
        <v>1751</v>
      </c>
      <c r="E1277" s="38">
        <v>172.4598</v>
      </c>
      <c r="F1277" s="39">
        <f>VLOOKUP(H1277,Slevy!B:C,2,0)</f>
        <v>0.5</v>
      </c>
      <c r="G1277" s="40">
        <f t="shared" si="6"/>
        <v>86.229900000000001</v>
      </c>
      <c r="H1277" s="1" t="s">
        <v>12</v>
      </c>
      <c r="I1277" s="1" t="s">
        <v>2394</v>
      </c>
      <c r="J1277" s="11">
        <f>VLOOKUP(I1277,'%Zdražení'!A:C,3,0)</f>
        <v>0.09</v>
      </c>
      <c r="K1277" s="17"/>
      <c r="M1277" s="7"/>
    </row>
    <row r="1278" spans="2:13" ht="19.5" customHeight="1" x14ac:dyDescent="0.25">
      <c r="B1278" s="5" t="s">
        <v>1753</v>
      </c>
      <c r="C1278" s="6">
        <v>8595580561864</v>
      </c>
      <c r="D1278" s="14" t="s">
        <v>1751</v>
      </c>
      <c r="E1278" s="38">
        <v>176.3511</v>
      </c>
      <c r="F1278" s="39">
        <f>VLOOKUP(H1278,Slevy!B:C,2,0)</f>
        <v>0.5</v>
      </c>
      <c r="G1278" s="40">
        <f t="shared" si="6"/>
        <v>88.175550000000001</v>
      </c>
      <c r="H1278" s="1" t="s">
        <v>12</v>
      </c>
      <c r="I1278" s="1" t="s">
        <v>2394</v>
      </c>
      <c r="J1278" s="11">
        <f>VLOOKUP(I1278,'%Zdražení'!A:C,3,0)</f>
        <v>0.09</v>
      </c>
      <c r="K1278" s="17"/>
      <c r="M1278" s="7"/>
    </row>
    <row r="1279" spans="2:13" ht="19.5" customHeight="1" x14ac:dyDescent="0.25">
      <c r="B1279" s="5" t="s">
        <v>1754</v>
      </c>
      <c r="C1279" s="6">
        <v>8595580561871</v>
      </c>
      <c r="D1279" s="14" t="s">
        <v>1751</v>
      </c>
      <c r="E1279" s="38">
        <v>180.24240000000003</v>
      </c>
      <c r="F1279" s="39">
        <f>VLOOKUP(H1279,Slevy!B:C,2,0)</f>
        <v>0.5</v>
      </c>
      <c r="G1279" s="40">
        <f t="shared" si="6"/>
        <v>90.121200000000016</v>
      </c>
      <c r="H1279" s="1" t="s">
        <v>12</v>
      </c>
      <c r="I1279" s="1" t="s">
        <v>2394</v>
      </c>
      <c r="J1279" s="11">
        <f>VLOOKUP(I1279,'%Zdražení'!A:C,3,0)</f>
        <v>0.09</v>
      </c>
      <c r="K1279" s="17"/>
      <c r="M1279" s="7"/>
    </row>
    <row r="1280" spans="2:13" ht="19.5" customHeight="1" x14ac:dyDescent="0.25">
      <c r="B1280" s="5" t="s">
        <v>1755</v>
      </c>
      <c r="C1280" s="6">
        <v>8595580558697</v>
      </c>
      <c r="D1280" s="14" t="s">
        <v>1756</v>
      </c>
      <c r="E1280" s="38">
        <v>405.13120000000004</v>
      </c>
      <c r="F1280" s="39">
        <f>VLOOKUP(H1280,Slevy!B:C,2,0)</f>
        <v>0.5</v>
      </c>
      <c r="G1280" s="40">
        <f t="shared" si="6"/>
        <v>202.56560000000002</v>
      </c>
      <c r="H1280" s="1" t="s">
        <v>12</v>
      </c>
      <c r="I1280" s="1" t="s">
        <v>2394</v>
      </c>
      <c r="J1280" s="11">
        <f>VLOOKUP(I1280,'%Zdražení'!A:C,3,0)</f>
        <v>0.09</v>
      </c>
      <c r="K1280" s="17"/>
      <c r="M1280" s="7"/>
    </row>
    <row r="1281" spans="2:13" ht="19.5" customHeight="1" x14ac:dyDescent="0.25">
      <c r="B1281" s="5" t="s">
        <v>1757</v>
      </c>
      <c r="C1281" s="6">
        <v>8595580558765</v>
      </c>
      <c r="D1281" s="14" t="s">
        <v>1756</v>
      </c>
      <c r="E1281" s="38">
        <v>411.51860000000005</v>
      </c>
      <c r="F1281" s="39">
        <f>VLOOKUP(H1281,Slevy!B:C,2,0)</f>
        <v>0.5</v>
      </c>
      <c r="G1281" s="40">
        <f t="shared" si="6"/>
        <v>205.75930000000002</v>
      </c>
      <c r="H1281" s="1" t="s">
        <v>12</v>
      </c>
      <c r="I1281" s="1" t="s">
        <v>2394</v>
      </c>
      <c r="J1281" s="11">
        <f>VLOOKUP(I1281,'%Zdražení'!A:C,3,0)</f>
        <v>0.09</v>
      </c>
      <c r="K1281" s="17"/>
      <c r="M1281" s="7"/>
    </row>
    <row r="1282" spans="2:13" ht="19.5" customHeight="1" x14ac:dyDescent="0.25">
      <c r="B1282" s="5" t="s">
        <v>1758</v>
      </c>
      <c r="C1282" s="6">
        <v>8595580558789</v>
      </c>
      <c r="D1282" s="14" t="s">
        <v>1756</v>
      </c>
      <c r="E1282" s="38">
        <v>417.91690000000006</v>
      </c>
      <c r="F1282" s="39">
        <f>VLOOKUP(H1282,Slevy!B:C,2,0)</f>
        <v>0.5</v>
      </c>
      <c r="G1282" s="40">
        <f t="shared" si="6"/>
        <v>208.95845000000003</v>
      </c>
      <c r="H1282" s="1" t="s">
        <v>12</v>
      </c>
      <c r="I1282" s="1" t="s">
        <v>2394</v>
      </c>
      <c r="J1282" s="11">
        <f>VLOOKUP(I1282,'%Zdražení'!A:C,3,0)</f>
        <v>0.09</v>
      </c>
      <c r="K1282" s="17"/>
      <c r="M1282" s="7"/>
    </row>
    <row r="1283" spans="2:13" ht="19.5" customHeight="1" x14ac:dyDescent="0.25">
      <c r="B1283" s="5" t="s">
        <v>1759</v>
      </c>
      <c r="C1283" s="6">
        <v>8595580558772</v>
      </c>
      <c r="D1283" s="14" t="s">
        <v>1756</v>
      </c>
      <c r="E1283" s="38">
        <v>424.03180000000003</v>
      </c>
      <c r="F1283" s="39">
        <f>VLOOKUP(H1283,Slevy!B:C,2,0)</f>
        <v>0.5</v>
      </c>
      <c r="G1283" s="40">
        <f t="shared" si="6"/>
        <v>212.01590000000002</v>
      </c>
      <c r="H1283" s="1" t="s">
        <v>12</v>
      </c>
      <c r="I1283" s="1" t="s">
        <v>2394</v>
      </c>
      <c r="J1283" s="11">
        <f>VLOOKUP(I1283,'%Zdražení'!A:C,3,0)</f>
        <v>0.09</v>
      </c>
      <c r="K1283" s="17"/>
      <c r="M1283" s="7"/>
    </row>
    <row r="1284" spans="2:13" ht="19.5" customHeight="1" x14ac:dyDescent="0.25">
      <c r="B1284" s="5" t="s">
        <v>1760</v>
      </c>
      <c r="C1284" s="6">
        <v>8594045933239</v>
      </c>
      <c r="D1284" s="14" t="s">
        <v>1761</v>
      </c>
      <c r="E1284" s="38">
        <v>138.5172</v>
      </c>
      <c r="F1284" s="39">
        <f>VLOOKUP(H1284,Slevy!B:C,2,0)</f>
        <v>0.5</v>
      </c>
      <c r="G1284" s="40">
        <f t="shared" si="6"/>
        <v>69.258600000000001</v>
      </c>
      <c r="H1284" s="1" t="s">
        <v>12</v>
      </c>
      <c r="I1284" s="1" t="s">
        <v>2394</v>
      </c>
      <c r="J1284" s="11">
        <f>VLOOKUP(I1284,'%Zdražení'!A:C,3,0)</f>
        <v>0.09</v>
      </c>
      <c r="K1284" s="17"/>
      <c r="M1284" s="7"/>
    </row>
    <row r="1285" spans="2:13" ht="19.5" customHeight="1" x14ac:dyDescent="0.25">
      <c r="B1285" s="5" t="s">
        <v>1762</v>
      </c>
      <c r="C1285" s="6">
        <v>8595580513467</v>
      </c>
      <c r="D1285" s="14" t="s">
        <v>1761</v>
      </c>
      <c r="E1285" s="38">
        <v>145.6567</v>
      </c>
      <c r="F1285" s="39">
        <f>VLOOKUP(H1285,Slevy!B:C,2,0)</f>
        <v>0.5</v>
      </c>
      <c r="G1285" s="40">
        <f t="shared" si="6"/>
        <v>72.82835</v>
      </c>
      <c r="H1285" s="1" t="s">
        <v>12</v>
      </c>
      <c r="I1285" s="1" t="s">
        <v>2394</v>
      </c>
      <c r="J1285" s="11">
        <f>VLOOKUP(I1285,'%Zdražení'!A:C,3,0)</f>
        <v>0.09</v>
      </c>
      <c r="K1285" s="17"/>
      <c r="M1285" s="7"/>
    </row>
    <row r="1286" spans="2:13" ht="19.5" customHeight="1" x14ac:dyDescent="0.25">
      <c r="B1286" s="5" t="s">
        <v>1763</v>
      </c>
      <c r="C1286" s="6">
        <v>8595580541088</v>
      </c>
      <c r="D1286" s="14" t="s">
        <v>1761</v>
      </c>
      <c r="E1286" s="38">
        <v>152.93790000000001</v>
      </c>
      <c r="F1286" s="39">
        <f>VLOOKUP(H1286,Slevy!B:C,2,0)</f>
        <v>0.5</v>
      </c>
      <c r="G1286" s="40">
        <f t="shared" si="6"/>
        <v>76.468950000000007</v>
      </c>
      <c r="H1286" s="1" t="s">
        <v>12</v>
      </c>
      <c r="I1286" s="1" t="s">
        <v>2394</v>
      </c>
      <c r="J1286" s="11">
        <f>VLOOKUP(I1286,'%Zdražení'!A:C,3,0)</f>
        <v>0.09</v>
      </c>
      <c r="K1286" s="17"/>
      <c r="M1286" s="7"/>
    </row>
    <row r="1287" spans="2:13" ht="19.5" customHeight="1" x14ac:dyDescent="0.25">
      <c r="B1287" s="5" t="s">
        <v>1764</v>
      </c>
      <c r="C1287" s="6">
        <v>8595580541095</v>
      </c>
      <c r="D1287" s="14" t="s">
        <v>1761</v>
      </c>
      <c r="E1287" s="38">
        <v>160.07740000000004</v>
      </c>
      <c r="F1287" s="39">
        <f>VLOOKUP(H1287,Slevy!B:C,2,0)</f>
        <v>0.5</v>
      </c>
      <c r="G1287" s="40">
        <f t="shared" si="6"/>
        <v>80.03870000000002</v>
      </c>
      <c r="H1287" s="1" t="s">
        <v>12</v>
      </c>
      <c r="I1287" s="1" t="s">
        <v>2394</v>
      </c>
      <c r="J1287" s="11">
        <f>VLOOKUP(I1287,'%Zdražení'!A:C,3,0)</f>
        <v>0.09</v>
      </c>
      <c r="K1287" s="17"/>
      <c r="M1287" s="7"/>
    </row>
    <row r="1288" spans="2:13" ht="19.5" customHeight="1" x14ac:dyDescent="0.25">
      <c r="B1288" s="5" t="s">
        <v>1765</v>
      </c>
      <c r="C1288" s="6">
        <v>8595580567002</v>
      </c>
      <c r="D1288" s="14" t="s">
        <v>1742</v>
      </c>
      <c r="E1288" s="38">
        <v>180.3732</v>
      </c>
      <c r="F1288" s="39">
        <f>VLOOKUP(H1288,Slevy!B:C,2,0)</f>
        <v>0.5</v>
      </c>
      <c r="G1288" s="40">
        <f t="shared" si="6"/>
        <v>90.186599999999999</v>
      </c>
      <c r="H1288" s="1" t="s">
        <v>12</v>
      </c>
      <c r="I1288" s="1" t="s">
        <v>2394</v>
      </c>
      <c r="J1288" s="11">
        <f>VLOOKUP(I1288,'%Zdražení'!A:C,3,0)</f>
        <v>0.09</v>
      </c>
      <c r="K1288" s="17"/>
      <c r="M1288" s="7"/>
    </row>
    <row r="1289" spans="2:13" ht="19.5" customHeight="1" x14ac:dyDescent="0.25">
      <c r="B1289" s="5" t="s">
        <v>1766</v>
      </c>
      <c r="C1289" s="6">
        <v>8595580567019</v>
      </c>
      <c r="D1289" s="14" t="s">
        <v>1742</v>
      </c>
      <c r="E1289" s="38">
        <v>187.53450000000004</v>
      </c>
      <c r="F1289" s="39">
        <f>VLOOKUP(H1289,Slevy!B:C,2,0)</f>
        <v>0.5</v>
      </c>
      <c r="G1289" s="40">
        <f t="shared" si="6"/>
        <v>93.767250000000018</v>
      </c>
      <c r="H1289" s="1" t="s">
        <v>12</v>
      </c>
      <c r="I1289" s="1" t="s">
        <v>2394</v>
      </c>
      <c r="J1289" s="11">
        <f>VLOOKUP(I1289,'%Zdražení'!A:C,3,0)</f>
        <v>0.09</v>
      </c>
      <c r="K1289" s="17"/>
      <c r="M1289" s="7"/>
    </row>
    <row r="1290" spans="2:13" ht="19.5" customHeight="1" x14ac:dyDescent="0.25">
      <c r="B1290" s="5" t="s">
        <v>1767</v>
      </c>
      <c r="C1290" s="6">
        <v>8595580567026</v>
      </c>
      <c r="D1290" s="14" t="s">
        <v>1742</v>
      </c>
      <c r="E1290" s="38">
        <v>194.81569999999999</v>
      </c>
      <c r="F1290" s="39">
        <f>VLOOKUP(H1290,Slevy!B:C,2,0)</f>
        <v>0.5</v>
      </c>
      <c r="G1290" s="40">
        <f t="shared" si="6"/>
        <v>97.407849999999996</v>
      </c>
      <c r="H1290" s="1" t="s">
        <v>12</v>
      </c>
      <c r="I1290" s="1" t="s">
        <v>2394</v>
      </c>
      <c r="J1290" s="11">
        <f>VLOOKUP(I1290,'%Zdražení'!A:C,3,0)</f>
        <v>0.09</v>
      </c>
      <c r="K1290" s="17"/>
      <c r="M1290" s="7"/>
    </row>
    <row r="1291" spans="2:13" ht="19.5" customHeight="1" x14ac:dyDescent="0.25">
      <c r="B1291" s="5" t="s">
        <v>1768</v>
      </c>
      <c r="C1291" s="6">
        <v>8595580567033</v>
      </c>
      <c r="D1291" s="14" t="s">
        <v>1742</v>
      </c>
      <c r="E1291" s="38">
        <v>201.94430000000003</v>
      </c>
      <c r="F1291" s="39">
        <f>VLOOKUP(H1291,Slevy!B:C,2,0)</f>
        <v>0.5</v>
      </c>
      <c r="G1291" s="40">
        <f t="shared" ref="G1291:G1354" si="7">ABS((E1291*F1291)-E1291)</f>
        <v>100.97215000000001</v>
      </c>
      <c r="H1291" s="1" t="s">
        <v>12</v>
      </c>
      <c r="I1291" s="1" t="s">
        <v>2394</v>
      </c>
      <c r="J1291" s="11">
        <f>VLOOKUP(I1291,'%Zdražení'!A:C,3,0)</f>
        <v>0.09</v>
      </c>
      <c r="K1291" s="17"/>
      <c r="M1291" s="7"/>
    </row>
    <row r="1292" spans="2:13" ht="19.5" customHeight="1" x14ac:dyDescent="0.25">
      <c r="B1292" s="5" t="s">
        <v>1769</v>
      </c>
      <c r="C1292" s="6">
        <v>8595580567040</v>
      </c>
      <c r="D1292" s="14" t="s">
        <v>1770</v>
      </c>
      <c r="E1292" s="38">
        <v>519.28690000000006</v>
      </c>
      <c r="F1292" s="39">
        <f>VLOOKUP(H1292,Slevy!B:C,2,0)</f>
        <v>0.5</v>
      </c>
      <c r="G1292" s="40">
        <f t="shared" si="7"/>
        <v>259.64345000000003</v>
      </c>
      <c r="H1292" s="1" t="s">
        <v>12</v>
      </c>
      <c r="I1292" s="1" t="s">
        <v>2394</v>
      </c>
      <c r="J1292" s="11">
        <f>VLOOKUP(I1292,'%Zdražení'!A:C,3,0)</f>
        <v>0.09</v>
      </c>
      <c r="K1292" s="17"/>
      <c r="M1292" s="7"/>
    </row>
    <row r="1293" spans="2:13" ht="19.5" customHeight="1" x14ac:dyDescent="0.25">
      <c r="B1293" s="5" t="s">
        <v>1771</v>
      </c>
      <c r="C1293" s="6">
        <v>8595580567057</v>
      </c>
      <c r="D1293" s="14" t="s">
        <v>1770</v>
      </c>
      <c r="E1293" s="38">
        <v>526.56809999999996</v>
      </c>
      <c r="F1293" s="39">
        <f>VLOOKUP(H1293,Slevy!B:C,2,0)</f>
        <v>0.5</v>
      </c>
      <c r="G1293" s="40">
        <f t="shared" si="7"/>
        <v>263.28404999999998</v>
      </c>
      <c r="H1293" s="1" t="s">
        <v>12</v>
      </c>
      <c r="I1293" s="1" t="s">
        <v>2394</v>
      </c>
      <c r="J1293" s="11">
        <f>VLOOKUP(I1293,'%Zdražení'!A:C,3,0)</f>
        <v>0.09</v>
      </c>
      <c r="K1293" s="17"/>
      <c r="M1293" s="7"/>
    </row>
    <row r="1294" spans="2:13" ht="19.5" customHeight="1" x14ac:dyDescent="0.25">
      <c r="B1294" s="5" t="s">
        <v>1772</v>
      </c>
      <c r="C1294" s="6">
        <v>8595580567064</v>
      </c>
      <c r="D1294" s="14" t="s">
        <v>1770</v>
      </c>
      <c r="E1294" s="38">
        <v>533.70760000000007</v>
      </c>
      <c r="F1294" s="39">
        <f>VLOOKUP(H1294,Slevy!B:C,2,0)</f>
        <v>0.5</v>
      </c>
      <c r="G1294" s="40">
        <f t="shared" si="7"/>
        <v>266.85380000000004</v>
      </c>
      <c r="H1294" s="1" t="s">
        <v>12</v>
      </c>
      <c r="I1294" s="1" t="s">
        <v>2394</v>
      </c>
      <c r="J1294" s="11">
        <f>VLOOKUP(I1294,'%Zdražení'!A:C,3,0)</f>
        <v>0.09</v>
      </c>
      <c r="K1294" s="17"/>
      <c r="M1294" s="7"/>
    </row>
    <row r="1295" spans="2:13" ht="19.5" customHeight="1" x14ac:dyDescent="0.25">
      <c r="B1295" s="5" t="s">
        <v>1773</v>
      </c>
      <c r="C1295" s="6">
        <v>8595580567071</v>
      </c>
      <c r="D1295" s="14" t="s">
        <v>1770</v>
      </c>
      <c r="E1295" s="38">
        <v>540.99970000000008</v>
      </c>
      <c r="F1295" s="39">
        <f>VLOOKUP(H1295,Slevy!B:C,2,0)</f>
        <v>0.5</v>
      </c>
      <c r="G1295" s="40">
        <f t="shared" si="7"/>
        <v>270.49985000000004</v>
      </c>
      <c r="H1295" s="1" t="s">
        <v>12</v>
      </c>
      <c r="I1295" s="1" t="s">
        <v>2394</v>
      </c>
      <c r="J1295" s="11">
        <f>VLOOKUP(I1295,'%Zdražení'!A:C,3,0)</f>
        <v>0.09</v>
      </c>
      <c r="K1295" s="17"/>
      <c r="M1295" s="7"/>
    </row>
    <row r="1296" spans="2:13" ht="19.5" customHeight="1" x14ac:dyDescent="0.25">
      <c r="B1296" s="5" t="s">
        <v>1774</v>
      </c>
      <c r="C1296" s="6">
        <v>8595580567088</v>
      </c>
      <c r="D1296" s="14" t="s">
        <v>1775</v>
      </c>
      <c r="E1296" s="38">
        <v>533.70760000000007</v>
      </c>
      <c r="F1296" s="39">
        <f>VLOOKUP(H1296,Slevy!B:C,2,0)</f>
        <v>0.5</v>
      </c>
      <c r="G1296" s="40">
        <f t="shared" si="7"/>
        <v>266.85380000000004</v>
      </c>
      <c r="H1296" s="1" t="s">
        <v>12</v>
      </c>
      <c r="I1296" s="1" t="s">
        <v>2394</v>
      </c>
      <c r="J1296" s="11">
        <f>VLOOKUP(I1296,'%Zdražení'!A:C,3,0)</f>
        <v>0.09</v>
      </c>
      <c r="K1296" s="17"/>
      <c r="M1296" s="7"/>
    </row>
    <row r="1297" spans="2:13" ht="19.5" customHeight="1" x14ac:dyDescent="0.25">
      <c r="B1297" s="5" t="s">
        <v>1776</v>
      </c>
      <c r="C1297" s="6">
        <v>8595580567118</v>
      </c>
      <c r="D1297" s="14" t="s">
        <v>1775</v>
      </c>
      <c r="E1297" s="38">
        <v>540.99970000000008</v>
      </c>
      <c r="F1297" s="39">
        <f>VLOOKUP(H1297,Slevy!B:C,2,0)</f>
        <v>0.5</v>
      </c>
      <c r="G1297" s="40">
        <f t="shared" si="7"/>
        <v>270.49985000000004</v>
      </c>
      <c r="H1297" s="1" t="s">
        <v>12</v>
      </c>
      <c r="I1297" s="1" t="s">
        <v>2394</v>
      </c>
      <c r="J1297" s="11">
        <f>VLOOKUP(I1297,'%Zdražení'!A:C,3,0)</f>
        <v>0.09</v>
      </c>
      <c r="K1297" s="17"/>
      <c r="M1297" s="7"/>
    </row>
    <row r="1298" spans="2:13" ht="19.5" customHeight="1" x14ac:dyDescent="0.25">
      <c r="B1298" s="5" t="s">
        <v>1777</v>
      </c>
      <c r="C1298" s="6">
        <v>8595580567095</v>
      </c>
      <c r="D1298" s="14" t="s">
        <v>1775</v>
      </c>
      <c r="E1298" s="38">
        <v>548.13920000000007</v>
      </c>
      <c r="F1298" s="39">
        <f>VLOOKUP(H1298,Slevy!B:C,2,0)</f>
        <v>0.5</v>
      </c>
      <c r="G1298" s="40">
        <f t="shared" si="7"/>
        <v>274.06960000000004</v>
      </c>
      <c r="H1298" s="1" t="s">
        <v>12</v>
      </c>
      <c r="I1298" s="1" t="s">
        <v>2394</v>
      </c>
      <c r="J1298" s="11">
        <f>VLOOKUP(I1298,'%Zdražení'!A:C,3,0)</f>
        <v>0.09</v>
      </c>
      <c r="K1298" s="17"/>
      <c r="M1298" s="7"/>
    </row>
    <row r="1299" spans="2:13" ht="19.5" customHeight="1" x14ac:dyDescent="0.25">
      <c r="B1299" s="5" t="s">
        <v>1778</v>
      </c>
      <c r="C1299" s="6">
        <v>8595580567101</v>
      </c>
      <c r="D1299" s="14" t="s">
        <v>1775</v>
      </c>
      <c r="E1299" s="38">
        <v>555.40950000000009</v>
      </c>
      <c r="F1299" s="39">
        <f>VLOOKUP(H1299,Slevy!B:C,2,0)</f>
        <v>0.5</v>
      </c>
      <c r="G1299" s="40">
        <f t="shared" si="7"/>
        <v>277.70475000000005</v>
      </c>
      <c r="H1299" s="1" t="s">
        <v>12</v>
      </c>
      <c r="I1299" s="1" t="s">
        <v>2394</v>
      </c>
      <c r="J1299" s="11">
        <f>VLOOKUP(I1299,'%Zdražení'!A:C,3,0)</f>
        <v>0.09</v>
      </c>
      <c r="K1299" s="17"/>
      <c r="M1299" s="7"/>
    </row>
    <row r="1300" spans="2:13" ht="19.5" customHeight="1" x14ac:dyDescent="0.25">
      <c r="B1300" s="5" t="s">
        <v>1779</v>
      </c>
      <c r="C1300" s="6">
        <v>8595580522476</v>
      </c>
      <c r="D1300" s="14" t="s">
        <v>1780</v>
      </c>
      <c r="E1300" s="38">
        <v>476.02480000000008</v>
      </c>
      <c r="F1300" s="39">
        <f>VLOOKUP(H1300,Slevy!B:C,2,0)</f>
        <v>0.5</v>
      </c>
      <c r="G1300" s="40">
        <f t="shared" si="7"/>
        <v>238.01240000000004</v>
      </c>
      <c r="H1300" s="1" t="s">
        <v>12</v>
      </c>
      <c r="I1300" s="1" t="s">
        <v>2394</v>
      </c>
      <c r="J1300" s="11">
        <f>VLOOKUP(I1300,'%Zdražení'!A:C,3,0)</f>
        <v>0.09</v>
      </c>
      <c r="K1300" s="17"/>
      <c r="M1300" s="7"/>
    </row>
    <row r="1301" spans="2:13" ht="19.5" customHeight="1" x14ac:dyDescent="0.25">
      <c r="B1301" s="5" t="s">
        <v>1781</v>
      </c>
      <c r="C1301" s="6">
        <v>8595580523770</v>
      </c>
      <c r="D1301" s="14" t="s">
        <v>1780</v>
      </c>
      <c r="E1301" s="38">
        <v>483.30599999999998</v>
      </c>
      <c r="F1301" s="39">
        <f>VLOOKUP(H1301,Slevy!B:C,2,0)</f>
        <v>0.5</v>
      </c>
      <c r="G1301" s="40">
        <f t="shared" si="7"/>
        <v>241.65299999999999</v>
      </c>
      <c r="H1301" s="1" t="s">
        <v>12</v>
      </c>
      <c r="I1301" s="1" t="s">
        <v>2394</v>
      </c>
      <c r="J1301" s="11">
        <f>VLOOKUP(I1301,'%Zdražení'!A:C,3,0)</f>
        <v>0.09</v>
      </c>
      <c r="K1301" s="17"/>
      <c r="M1301" s="7"/>
    </row>
    <row r="1302" spans="2:13" ht="19.5" customHeight="1" x14ac:dyDescent="0.25">
      <c r="B1302" s="5" t="s">
        <v>1782</v>
      </c>
      <c r="C1302" s="6">
        <v>8595580523756</v>
      </c>
      <c r="D1302" s="14" t="s">
        <v>1780</v>
      </c>
      <c r="E1302" s="38">
        <v>490.43460000000005</v>
      </c>
      <c r="F1302" s="39">
        <f>VLOOKUP(H1302,Slevy!B:C,2,0)</f>
        <v>0.5</v>
      </c>
      <c r="G1302" s="40">
        <f t="shared" si="7"/>
        <v>245.21730000000002</v>
      </c>
      <c r="H1302" s="1" t="s">
        <v>12</v>
      </c>
      <c r="I1302" s="1" t="s">
        <v>2394</v>
      </c>
      <c r="J1302" s="11">
        <f>VLOOKUP(I1302,'%Zdražení'!A:C,3,0)</f>
        <v>0.09</v>
      </c>
      <c r="K1302" s="17"/>
      <c r="M1302" s="7"/>
    </row>
    <row r="1303" spans="2:13" ht="19.5" customHeight="1" x14ac:dyDescent="0.25">
      <c r="B1303" s="5" t="s">
        <v>1783</v>
      </c>
      <c r="C1303" s="6">
        <v>8595580523763</v>
      </c>
      <c r="D1303" s="14" t="s">
        <v>1780</v>
      </c>
      <c r="E1303" s="38">
        <v>497.72670000000005</v>
      </c>
      <c r="F1303" s="39">
        <f>VLOOKUP(H1303,Slevy!B:C,2,0)</f>
        <v>0.5</v>
      </c>
      <c r="G1303" s="40">
        <f t="shared" si="7"/>
        <v>248.86335000000003</v>
      </c>
      <c r="H1303" s="1" t="s">
        <v>12</v>
      </c>
      <c r="I1303" s="1" t="s">
        <v>2394</v>
      </c>
      <c r="J1303" s="11">
        <f>VLOOKUP(I1303,'%Zdražení'!A:C,3,0)</f>
        <v>0.09</v>
      </c>
      <c r="K1303" s="17"/>
      <c r="M1303" s="7"/>
    </row>
    <row r="1304" spans="2:13" ht="19.5" customHeight="1" x14ac:dyDescent="0.25">
      <c r="B1304" s="5" t="s">
        <v>1784</v>
      </c>
      <c r="C1304" s="6">
        <v>8595580522933</v>
      </c>
      <c r="D1304" s="14" t="s">
        <v>1780</v>
      </c>
      <c r="E1304" s="38">
        <v>490.43460000000005</v>
      </c>
      <c r="F1304" s="39">
        <f>VLOOKUP(H1304,Slevy!B:C,2,0)</f>
        <v>0.5</v>
      </c>
      <c r="G1304" s="40">
        <f t="shared" si="7"/>
        <v>245.21730000000002</v>
      </c>
      <c r="H1304" s="1" t="s">
        <v>12</v>
      </c>
      <c r="I1304" s="1" t="s">
        <v>2394</v>
      </c>
      <c r="J1304" s="11">
        <f>VLOOKUP(I1304,'%Zdražení'!A:C,3,0)</f>
        <v>0.09</v>
      </c>
      <c r="K1304" s="17"/>
      <c r="M1304" s="7"/>
    </row>
    <row r="1305" spans="2:13" ht="19.5" customHeight="1" x14ac:dyDescent="0.25">
      <c r="B1305" s="5" t="s">
        <v>1785</v>
      </c>
      <c r="C1305" s="6">
        <v>8595580523800</v>
      </c>
      <c r="D1305" s="14" t="s">
        <v>1780</v>
      </c>
      <c r="E1305" s="38">
        <v>497.72670000000005</v>
      </c>
      <c r="F1305" s="39">
        <f>VLOOKUP(H1305,Slevy!B:C,2,0)</f>
        <v>0.5</v>
      </c>
      <c r="G1305" s="40">
        <f t="shared" si="7"/>
        <v>248.86335000000003</v>
      </c>
      <c r="H1305" s="1" t="s">
        <v>12</v>
      </c>
      <c r="I1305" s="1" t="s">
        <v>2394</v>
      </c>
      <c r="J1305" s="11">
        <f>VLOOKUP(I1305,'%Zdražení'!A:C,3,0)</f>
        <v>0.09</v>
      </c>
      <c r="K1305" s="17"/>
      <c r="M1305" s="7"/>
    </row>
    <row r="1306" spans="2:13" ht="19.5" customHeight="1" x14ac:dyDescent="0.25">
      <c r="B1306" s="5" t="s">
        <v>1786</v>
      </c>
      <c r="C1306" s="6">
        <v>8595580523787</v>
      </c>
      <c r="D1306" s="14" t="s">
        <v>1780</v>
      </c>
      <c r="E1306" s="38">
        <v>504.87710000000004</v>
      </c>
      <c r="F1306" s="39">
        <f>VLOOKUP(H1306,Slevy!B:C,2,0)</f>
        <v>0.5</v>
      </c>
      <c r="G1306" s="40">
        <f t="shared" si="7"/>
        <v>252.43855000000002</v>
      </c>
      <c r="H1306" s="1" t="s">
        <v>12</v>
      </c>
      <c r="I1306" s="1" t="s">
        <v>2394</v>
      </c>
      <c r="J1306" s="11">
        <f>VLOOKUP(I1306,'%Zdražení'!A:C,3,0)</f>
        <v>0.09</v>
      </c>
      <c r="K1306" s="17"/>
      <c r="M1306" s="7"/>
    </row>
    <row r="1307" spans="2:13" ht="19.5" customHeight="1" x14ac:dyDescent="0.25">
      <c r="B1307" s="5" t="s">
        <v>1787</v>
      </c>
      <c r="C1307" s="6">
        <v>8595580523794</v>
      </c>
      <c r="D1307" s="14" t="s">
        <v>1780</v>
      </c>
      <c r="E1307" s="38">
        <v>512.15830000000005</v>
      </c>
      <c r="F1307" s="39">
        <f>VLOOKUP(H1307,Slevy!B:C,2,0)</f>
        <v>0.5</v>
      </c>
      <c r="G1307" s="40">
        <f t="shared" si="7"/>
        <v>256.07915000000003</v>
      </c>
      <c r="H1307" s="1" t="s">
        <v>12</v>
      </c>
      <c r="I1307" s="1" t="s">
        <v>2394</v>
      </c>
      <c r="J1307" s="11">
        <f>VLOOKUP(I1307,'%Zdražení'!A:C,3,0)</f>
        <v>0.09</v>
      </c>
      <c r="K1307" s="17"/>
      <c r="M1307" s="7"/>
    </row>
    <row r="1308" spans="2:13" ht="19.5" customHeight="1" x14ac:dyDescent="0.25">
      <c r="B1308" s="5" t="s">
        <v>1788</v>
      </c>
      <c r="C1308" s="6">
        <v>8595580522964</v>
      </c>
      <c r="D1308" s="14" t="s">
        <v>1780</v>
      </c>
      <c r="E1308" s="38">
        <v>504.87710000000004</v>
      </c>
      <c r="F1308" s="39">
        <f>VLOOKUP(H1308,Slevy!B:C,2,0)</f>
        <v>0.5</v>
      </c>
      <c r="G1308" s="40">
        <f t="shared" si="7"/>
        <v>252.43855000000002</v>
      </c>
      <c r="H1308" s="1" t="s">
        <v>12</v>
      </c>
      <c r="I1308" s="1" t="s">
        <v>2394</v>
      </c>
      <c r="J1308" s="11">
        <f>VLOOKUP(I1308,'%Zdražení'!A:C,3,0)</f>
        <v>0.09</v>
      </c>
      <c r="K1308" s="17"/>
      <c r="M1308" s="7"/>
    </row>
    <row r="1309" spans="2:13" ht="19.5" customHeight="1" x14ac:dyDescent="0.25">
      <c r="B1309" s="5" t="s">
        <v>1789</v>
      </c>
      <c r="C1309" s="6">
        <v>8595580523831</v>
      </c>
      <c r="D1309" s="14" t="s">
        <v>1780</v>
      </c>
      <c r="E1309" s="38">
        <v>512.15830000000005</v>
      </c>
      <c r="F1309" s="39">
        <f>VLOOKUP(H1309,Slevy!B:C,2,0)</f>
        <v>0.5</v>
      </c>
      <c r="G1309" s="40">
        <f t="shared" si="7"/>
        <v>256.07915000000003</v>
      </c>
      <c r="H1309" s="1" t="s">
        <v>12</v>
      </c>
      <c r="I1309" s="1" t="s">
        <v>2394</v>
      </c>
      <c r="J1309" s="11">
        <f>VLOOKUP(I1309,'%Zdražení'!A:C,3,0)</f>
        <v>0.09</v>
      </c>
      <c r="K1309" s="17"/>
      <c r="M1309" s="7"/>
    </row>
    <row r="1310" spans="2:13" ht="19.5" customHeight="1" x14ac:dyDescent="0.25">
      <c r="B1310" s="5" t="s">
        <v>1790</v>
      </c>
      <c r="C1310" s="6">
        <v>8595580523817</v>
      </c>
      <c r="D1310" s="14" t="s">
        <v>1780</v>
      </c>
      <c r="E1310" s="38">
        <v>519.28690000000006</v>
      </c>
      <c r="F1310" s="39">
        <f>VLOOKUP(H1310,Slevy!B:C,2,0)</f>
        <v>0.5</v>
      </c>
      <c r="G1310" s="40">
        <f t="shared" si="7"/>
        <v>259.64345000000003</v>
      </c>
      <c r="H1310" s="1" t="s">
        <v>12</v>
      </c>
      <c r="I1310" s="1" t="s">
        <v>2394</v>
      </c>
      <c r="J1310" s="11">
        <f>VLOOKUP(I1310,'%Zdražení'!A:C,3,0)</f>
        <v>0.09</v>
      </c>
      <c r="K1310" s="17"/>
      <c r="M1310" s="7"/>
    </row>
    <row r="1311" spans="2:13" ht="19.5" customHeight="1" x14ac:dyDescent="0.25">
      <c r="B1311" s="5" t="s">
        <v>1791</v>
      </c>
      <c r="C1311" s="6">
        <v>8595580523824</v>
      </c>
      <c r="D1311" s="14" t="s">
        <v>1780</v>
      </c>
      <c r="E1311" s="38">
        <v>526.56809999999996</v>
      </c>
      <c r="F1311" s="39">
        <f>VLOOKUP(H1311,Slevy!B:C,2,0)</f>
        <v>0.5</v>
      </c>
      <c r="G1311" s="40">
        <f t="shared" si="7"/>
        <v>263.28404999999998</v>
      </c>
      <c r="H1311" s="1" t="s">
        <v>12</v>
      </c>
      <c r="I1311" s="1" t="s">
        <v>2394</v>
      </c>
      <c r="J1311" s="11">
        <f>VLOOKUP(I1311,'%Zdražení'!A:C,3,0)</f>
        <v>0.09</v>
      </c>
      <c r="K1311" s="17"/>
      <c r="M1311" s="7"/>
    </row>
    <row r="1312" spans="2:13" ht="19.5" customHeight="1" x14ac:dyDescent="0.25">
      <c r="B1312" s="5" t="s">
        <v>1792</v>
      </c>
      <c r="C1312" s="6">
        <v>8595580530396</v>
      </c>
      <c r="D1312" s="14" t="s">
        <v>1793</v>
      </c>
      <c r="E1312" s="38">
        <v>562.57080000000008</v>
      </c>
      <c r="F1312" s="39">
        <f>VLOOKUP(H1312,Slevy!B:C,2,0)</f>
        <v>0.5</v>
      </c>
      <c r="G1312" s="40">
        <f t="shared" si="7"/>
        <v>281.28540000000004</v>
      </c>
      <c r="H1312" s="1" t="s">
        <v>12</v>
      </c>
      <c r="I1312" s="1" t="s">
        <v>2394</v>
      </c>
      <c r="J1312" s="11">
        <f>VLOOKUP(I1312,'%Zdražení'!A:C,3,0)</f>
        <v>0.09</v>
      </c>
      <c r="K1312" s="17"/>
      <c r="M1312" s="7"/>
    </row>
    <row r="1313" spans="2:13" ht="19.5" customHeight="1" x14ac:dyDescent="0.25">
      <c r="B1313" s="5" t="s">
        <v>1794</v>
      </c>
      <c r="C1313" s="6">
        <v>8595580530877</v>
      </c>
      <c r="D1313" s="14" t="s">
        <v>1793</v>
      </c>
      <c r="E1313" s="38">
        <v>569.86289999999997</v>
      </c>
      <c r="F1313" s="39">
        <f>VLOOKUP(H1313,Slevy!B:C,2,0)</f>
        <v>0.5</v>
      </c>
      <c r="G1313" s="40">
        <f t="shared" si="7"/>
        <v>284.93144999999998</v>
      </c>
      <c r="H1313" s="1" t="s">
        <v>12</v>
      </c>
      <c r="I1313" s="1" t="s">
        <v>2394</v>
      </c>
      <c r="J1313" s="11">
        <f>VLOOKUP(I1313,'%Zdražení'!A:C,3,0)</f>
        <v>0.09</v>
      </c>
      <c r="K1313" s="17"/>
      <c r="M1313" s="7"/>
    </row>
    <row r="1314" spans="2:13" ht="19.5" customHeight="1" x14ac:dyDescent="0.25">
      <c r="B1314" s="5" t="s">
        <v>1795</v>
      </c>
      <c r="C1314" s="6">
        <v>8595580530884</v>
      </c>
      <c r="D1314" s="14" t="s">
        <v>1793</v>
      </c>
      <c r="E1314" s="38">
        <v>576.99150000000009</v>
      </c>
      <c r="F1314" s="39">
        <f>VLOOKUP(H1314,Slevy!B:C,2,0)</f>
        <v>0.5</v>
      </c>
      <c r="G1314" s="40">
        <f t="shared" si="7"/>
        <v>288.49575000000004</v>
      </c>
      <c r="H1314" s="1" t="s">
        <v>12</v>
      </c>
      <c r="I1314" s="1" t="s">
        <v>2394</v>
      </c>
      <c r="J1314" s="11">
        <f>VLOOKUP(I1314,'%Zdražení'!A:C,3,0)</f>
        <v>0.09</v>
      </c>
      <c r="K1314" s="17"/>
      <c r="M1314" s="7"/>
    </row>
    <row r="1315" spans="2:13" ht="19.5" customHeight="1" x14ac:dyDescent="0.25">
      <c r="B1315" s="5" t="s">
        <v>1796</v>
      </c>
      <c r="C1315" s="6">
        <v>8595580530891</v>
      </c>
      <c r="D1315" s="14" t="s">
        <v>1793</v>
      </c>
      <c r="E1315" s="38">
        <v>584.27269999999999</v>
      </c>
      <c r="F1315" s="39">
        <f>VLOOKUP(H1315,Slevy!B:C,2,0)</f>
        <v>0.5</v>
      </c>
      <c r="G1315" s="40">
        <f t="shared" si="7"/>
        <v>292.13634999999999</v>
      </c>
      <c r="H1315" s="1" t="s">
        <v>12</v>
      </c>
      <c r="I1315" s="1" t="s">
        <v>2394</v>
      </c>
      <c r="J1315" s="11">
        <f>VLOOKUP(I1315,'%Zdražení'!A:C,3,0)</f>
        <v>0.09</v>
      </c>
      <c r="K1315" s="17"/>
      <c r="M1315" s="7"/>
    </row>
    <row r="1316" spans="2:13" ht="19.5" customHeight="1" x14ac:dyDescent="0.25">
      <c r="B1316" s="5" t="s">
        <v>1797</v>
      </c>
      <c r="C1316" s="6">
        <v>8595580561420</v>
      </c>
      <c r="D1316" s="14" t="s">
        <v>1798</v>
      </c>
      <c r="E1316" s="38">
        <v>1125.1416000000002</v>
      </c>
      <c r="F1316" s="39">
        <f>VLOOKUP(H1316,Slevy!B:C,2,0)</f>
        <v>0.5</v>
      </c>
      <c r="G1316" s="40">
        <f t="shared" si="7"/>
        <v>562.57080000000008</v>
      </c>
      <c r="H1316" s="1" t="s">
        <v>12</v>
      </c>
      <c r="I1316" s="1" t="s">
        <v>2394</v>
      </c>
      <c r="J1316" s="11">
        <f>VLOOKUP(I1316,'%Zdražení'!A:C,3,0)</f>
        <v>0.09</v>
      </c>
      <c r="K1316" s="17"/>
      <c r="M1316" s="7"/>
    </row>
    <row r="1317" spans="2:13" ht="19.5" customHeight="1" x14ac:dyDescent="0.25">
      <c r="B1317" s="5" t="s">
        <v>1799</v>
      </c>
      <c r="C1317" s="6">
        <v>8595580561451</v>
      </c>
      <c r="D1317" s="14" t="s">
        <v>1798</v>
      </c>
      <c r="E1317" s="38">
        <v>1139.7148999999999</v>
      </c>
      <c r="F1317" s="39">
        <f>VLOOKUP(H1317,Slevy!B:C,2,0)</f>
        <v>0.5</v>
      </c>
      <c r="G1317" s="40">
        <f t="shared" si="7"/>
        <v>569.85744999999997</v>
      </c>
      <c r="H1317" s="1" t="s">
        <v>12</v>
      </c>
      <c r="I1317" s="1" t="s">
        <v>2394</v>
      </c>
      <c r="J1317" s="11">
        <f>VLOOKUP(I1317,'%Zdražení'!A:C,3,0)</f>
        <v>0.09</v>
      </c>
      <c r="K1317" s="17"/>
      <c r="M1317" s="7"/>
    </row>
    <row r="1318" spans="2:13" ht="19.5" customHeight="1" x14ac:dyDescent="0.25">
      <c r="B1318" s="5" t="s">
        <v>1800</v>
      </c>
      <c r="C1318" s="6">
        <v>8595580561437</v>
      </c>
      <c r="D1318" s="14" t="s">
        <v>1798</v>
      </c>
      <c r="E1318" s="38">
        <v>1153.9830000000002</v>
      </c>
      <c r="F1318" s="39">
        <f>VLOOKUP(H1318,Slevy!B:C,2,0)</f>
        <v>0.5</v>
      </c>
      <c r="G1318" s="40">
        <f t="shared" si="7"/>
        <v>576.99150000000009</v>
      </c>
      <c r="H1318" s="1" t="s">
        <v>12</v>
      </c>
      <c r="I1318" s="1" t="s">
        <v>2394</v>
      </c>
      <c r="J1318" s="11">
        <f>VLOOKUP(I1318,'%Zdražení'!A:C,3,0)</f>
        <v>0.09</v>
      </c>
      <c r="K1318" s="17"/>
      <c r="M1318" s="7"/>
    </row>
    <row r="1319" spans="2:13" ht="19.5" customHeight="1" x14ac:dyDescent="0.25">
      <c r="B1319" s="5" t="s">
        <v>1801</v>
      </c>
      <c r="C1319" s="6">
        <v>8595580561444</v>
      </c>
      <c r="D1319" s="14" t="s">
        <v>1798</v>
      </c>
      <c r="E1319" s="38">
        <v>1168.5345</v>
      </c>
      <c r="F1319" s="39">
        <f>VLOOKUP(H1319,Slevy!B:C,2,0)</f>
        <v>0.5</v>
      </c>
      <c r="G1319" s="40">
        <f t="shared" si="7"/>
        <v>584.26724999999999</v>
      </c>
      <c r="H1319" s="1" t="s">
        <v>12</v>
      </c>
      <c r="I1319" s="1" t="s">
        <v>2394</v>
      </c>
      <c r="J1319" s="11">
        <f>VLOOKUP(I1319,'%Zdražení'!A:C,3,0)</f>
        <v>0.09</v>
      </c>
      <c r="K1319" s="17"/>
      <c r="M1319" s="7"/>
    </row>
    <row r="1320" spans="2:13" ht="19.5" customHeight="1" x14ac:dyDescent="0.25">
      <c r="B1320" s="5" t="s">
        <v>1802</v>
      </c>
      <c r="C1320" s="6">
        <v>8595580530402</v>
      </c>
      <c r="D1320" s="14" t="s">
        <v>1793</v>
      </c>
      <c r="E1320" s="38">
        <v>598.70429999999999</v>
      </c>
      <c r="F1320" s="39">
        <f>VLOOKUP(H1320,Slevy!B:C,2,0)</f>
        <v>0.5</v>
      </c>
      <c r="G1320" s="40">
        <f t="shared" si="7"/>
        <v>299.35214999999999</v>
      </c>
      <c r="H1320" s="1" t="s">
        <v>12</v>
      </c>
      <c r="I1320" s="1" t="s">
        <v>2394</v>
      </c>
      <c r="J1320" s="11">
        <f>VLOOKUP(I1320,'%Zdražení'!A:C,3,0)</f>
        <v>0.09</v>
      </c>
      <c r="K1320" s="17"/>
      <c r="M1320" s="7"/>
    </row>
    <row r="1321" spans="2:13" ht="19.5" customHeight="1" x14ac:dyDescent="0.25">
      <c r="B1321" s="5" t="s">
        <v>1803</v>
      </c>
      <c r="C1321" s="6">
        <v>8595580530907</v>
      </c>
      <c r="D1321" s="14" t="s">
        <v>1793</v>
      </c>
      <c r="E1321" s="38">
        <v>605.8438000000001</v>
      </c>
      <c r="F1321" s="39">
        <f>VLOOKUP(H1321,Slevy!B:C,2,0)</f>
        <v>0.5</v>
      </c>
      <c r="G1321" s="40">
        <f t="shared" si="7"/>
        <v>302.92190000000005</v>
      </c>
      <c r="H1321" s="1" t="s">
        <v>12</v>
      </c>
      <c r="I1321" s="1" t="s">
        <v>2394</v>
      </c>
      <c r="J1321" s="11">
        <f>VLOOKUP(I1321,'%Zdražení'!A:C,3,0)</f>
        <v>0.09</v>
      </c>
      <c r="K1321" s="17"/>
      <c r="M1321" s="7"/>
    </row>
    <row r="1322" spans="2:13" ht="19.5" customHeight="1" x14ac:dyDescent="0.25">
      <c r="B1322" s="5" t="s">
        <v>1804</v>
      </c>
      <c r="C1322" s="6">
        <v>8595580530914</v>
      </c>
      <c r="D1322" s="14" t="s">
        <v>1793</v>
      </c>
      <c r="E1322" s="38">
        <v>613.125</v>
      </c>
      <c r="F1322" s="39">
        <f>VLOOKUP(H1322,Slevy!B:C,2,0)</f>
        <v>0.5</v>
      </c>
      <c r="G1322" s="40">
        <f t="shared" si="7"/>
        <v>306.5625</v>
      </c>
      <c r="H1322" s="1" t="s">
        <v>12</v>
      </c>
      <c r="I1322" s="1" t="s">
        <v>2394</v>
      </c>
      <c r="J1322" s="11">
        <f>VLOOKUP(I1322,'%Zdražení'!A:C,3,0)</f>
        <v>0.09</v>
      </c>
      <c r="K1322" s="17"/>
      <c r="M1322" s="7"/>
    </row>
    <row r="1323" spans="2:13" ht="19.5" customHeight="1" x14ac:dyDescent="0.25">
      <c r="B1323" s="5" t="s">
        <v>1805</v>
      </c>
      <c r="C1323" s="6">
        <v>8595580530921</v>
      </c>
      <c r="D1323" s="14" t="s">
        <v>1793</v>
      </c>
      <c r="E1323" s="38">
        <v>620.2645</v>
      </c>
      <c r="F1323" s="39">
        <f>VLOOKUP(H1323,Slevy!B:C,2,0)</f>
        <v>0.5</v>
      </c>
      <c r="G1323" s="40">
        <f t="shared" si="7"/>
        <v>310.13225</v>
      </c>
      <c r="H1323" s="1" t="s">
        <v>12</v>
      </c>
      <c r="I1323" s="1" t="s">
        <v>2394</v>
      </c>
      <c r="J1323" s="11">
        <f>VLOOKUP(I1323,'%Zdražení'!A:C,3,0)</f>
        <v>0.09</v>
      </c>
      <c r="K1323" s="17"/>
      <c r="M1323" s="7"/>
    </row>
    <row r="1324" spans="2:13" ht="19.5" customHeight="1" x14ac:dyDescent="0.25">
      <c r="B1324" s="5" t="s">
        <v>1806</v>
      </c>
      <c r="C1324" s="6">
        <v>8595580522957</v>
      </c>
      <c r="D1324" s="14" t="s">
        <v>1807</v>
      </c>
      <c r="E1324" s="38">
        <v>476.02480000000008</v>
      </c>
      <c r="F1324" s="39">
        <f>VLOOKUP(H1324,Slevy!B:C,2,0)</f>
        <v>0.5</v>
      </c>
      <c r="G1324" s="40">
        <f t="shared" si="7"/>
        <v>238.01240000000004</v>
      </c>
      <c r="H1324" s="1" t="s">
        <v>12</v>
      </c>
      <c r="I1324" s="1" t="s">
        <v>2394</v>
      </c>
      <c r="J1324" s="11">
        <f>VLOOKUP(I1324,'%Zdražení'!A:C,3,0)</f>
        <v>0.09</v>
      </c>
      <c r="K1324" s="17"/>
      <c r="M1324" s="7"/>
    </row>
    <row r="1325" spans="2:13" ht="19.5" customHeight="1" x14ac:dyDescent="0.25">
      <c r="B1325" s="5" t="s">
        <v>1808</v>
      </c>
      <c r="C1325" s="6">
        <v>8595580523862</v>
      </c>
      <c r="D1325" s="14" t="s">
        <v>1807</v>
      </c>
      <c r="E1325" s="38">
        <v>483.30599999999998</v>
      </c>
      <c r="F1325" s="39">
        <f>VLOOKUP(H1325,Slevy!B:C,2,0)</f>
        <v>0.5</v>
      </c>
      <c r="G1325" s="40">
        <f t="shared" si="7"/>
        <v>241.65299999999999</v>
      </c>
      <c r="H1325" s="1" t="s">
        <v>12</v>
      </c>
      <c r="I1325" s="1" t="s">
        <v>2394</v>
      </c>
      <c r="J1325" s="11">
        <f>VLOOKUP(I1325,'%Zdražení'!A:C,3,0)</f>
        <v>0.09</v>
      </c>
      <c r="K1325" s="17"/>
      <c r="M1325" s="7"/>
    </row>
    <row r="1326" spans="2:13" ht="19.5" customHeight="1" x14ac:dyDescent="0.25">
      <c r="B1326" s="5" t="s">
        <v>1809</v>
      </c>
      <c r="C1326" s="6">
        <v>8595580523848</v>
      </c>
      <c r="D1326" s="14" t="s">
        <v>1807</v>
      </c>
      <c r="E1326" s="38">
        <v>490.43460000000005</v>
      </c>
      <c r="F1326" s="39">
        <f>VLOOKUP(H1326,Slevy!B:C,2,0)</f>
        <v>0.5</v>
      </c>
      <c r="G1326" s="40">
        <f t="shared" si="7"/>
        <v>245.21730000000002</v>
      </c>
      <c r="H1326" s="1" t="s">
        <v>12</v>
      </c>
      <c r="I1326" s="1" t="s">
        <v>2394</v>
      </c>
      <c r="J1326" s="11">
        <f>VLOOKUP(I1326,'%Zdražení'!A:C,3,0)</f>
        <v>0.09</v>
      </c>
      <c r="K1326" s="17"/>
      <c r="M1326" s="7"/>
    </row>
    <row r="1327" spans="2:13" ht="19.5" customHeight="1" x14ac:dyDescent="0.25">
      <c r="B1327" s="5" t="s">
        <v>1810</v>
      </c>
      <c r="C1327" s="6">
        <v>8595580523855</v>
      </c>
      <c r="D1327" s="14" t="s">
        <v>1807</v>
      </c>
      <c r="E1327" s="38">
        <v>497.72670000000005</v>
      </c>
      <c r="F1327" s="39">
        <f>VLOOKUP(H1327,Slevy!B:C,2,0)</f>
        <v>0.5</v>
      </c>
      <c r="G1327" s="40">
        <f t="shared" si="7"/>
        <v>248.86335000000003</v>
      </c>
      <c r="H1327" s="1" t="s">
        <v>12</v>
      </c>
      <c r="I1327" s="1" t="s">
        <v>2394</v>
      </c>
      <c r="J1327" s="11">
        <f>VLOOKUP(I1327,'%Zdražení'!A:C,3,0)</f>
        <v>0.09</v>
      </c>
      <c r="K1327" s="17"/>
      <c r="M1327" s="7"/>
    </row>
    <row r="1328" spans="2:13" ht="19.5" customHeight="1" x14ac:dyDescent="0.25">
      <c r="B1328" s="5" t="s">
        <v>1811</v>
      </c>
      <c r="C1328" s="6">
        <v>8595580522940</v>
      </c>
      <c r="D1328" s="14" t="s">
        <v>1807</v>
      </c>
      <c r="E1328" s="38">
        <v>497.72670000000005</v>
      </c>
      <c r="F1328" s="39">
        <f>VLOOKUP(H1328,Slevy!B:C,2,0)</f>
        <v>0.5</v>
      </c>
      <c r="G1328" s="40">
        <f t="shared" si="7"/>
        <v>248.86335000000003</v>
      </c>
      <c r="H1328" s="1" t="s">
        <v>12</v>
      </c>
      <c r="I1328" s="1" t="s">
        <v>2394</v>
      </c>
      <c r="J1328" s="11">
        <f>VLOOKUP(I1328,'%Zdražení'!A:C,3,0)</f>
        <v>0.09</v>
      </c>
      <c r="K1328" s="17"/>
      <c r="M1328" s="7"/>
    </row>
    <row r="1329" spans="2:13" ht="19.5" customHeight="1" x14ac:dyDescent="0.25">
      <c r="B1329" s="5" t="s">
        <v>1812</v>
      </c>
      <c r="C1329" s="6">
        <v>8595580523893</v>
      </c>
      <c r="D1329" s="14" t="s">
        <v>1807</v>
      </c>
      <c r="E1329" s="38">
        <v>504.87710000000004</v>
      </c>
      <c r="F1329" s="39">
        <f>VLOOKUP(H1329,Slevy!B:C,2,0)</f>
        <v>0.5</v>
      </c>
      <c r="G1329" s="40">
        <f t="shared" si="7"/>
        <v>252.43855000000002</v>
      </c>
      <c r="H1329" s="1" t="s">
        <v>12</v>
      </c>
      <c r="I1329" s="1" t="s">
        <v>2394</v>
      </c>
      <c r="J1329" s="11">
        <f>VLOOKUP(I1329,'%Zdražení'!A:C,3,0)</f>
        <v>0.09</v>
      </c>
      <c r="K1329" s="17"/>
      <c r="M1329" s="7"/>
    </row>
    <row r="1330" spans="2:13" ht="19.5" customHeight="1" x14ac:dyDescent="0.25">
      <c r="B1330" s="5" t="s">
        <v>1813</v>
      </c>
      <c r="C1330" s="6">
        <v>8595580523879</v>
      </c>
      <c r="D1330" s="14" t="s">
        <v>1807</v>
      </c>
      <c r="E1330" s="38">
        <v>512.15830000000005</v>
      </c>
      <c r="F1330" s="39">
        <f>VLOOKUP(H1330,Slevy!B:C,2,0)</f>
        <v>0.5</v>
      </c>
      <c r="G1330" s="40">
        <f t="shared" si="7"/>
        <v>256.07915000000003</v>
      </c>
      <c r="H1330" s="1" t="s">
        <v>12</v>
      </c>
      <c r="I1330" s="1" t="s">
        <v>2394</v>
      </c>
      <c r="J1330" s="11">
        <f>VLOOKUP(I1330,'%Zdražení'!A:C,3,0)</f>
        <v>0.09</v>
      </c>
      <c r="K1330" s="17"/>
      <c r="M1330" s="7"/>
    </row>
    <row r="1331" spans="2:13" ht="19.5" customHeight="1" x14ac:dyDescent="0.25">
      <c r="B1331" s="5" t="s">
        <v>1814</v>
      </c>
      <c r="C1331" s="6">
        <v>8595580523886</v>
      </c>
      <c r="D1331" s="14" t="s">
        <v>1807</v>
      </c>
      <c r="E1331" s="38">
        <v>519.28690000000006</v>
      </c>
      <c r="F1331" s="39">
        <f>VLOOKUP(H1331,Slevy!B:C,2,0)</f>
        <v>0.5</v>
      </c>
      <c r="G1331" s="40">
        <f t="shared" si="7"/>
        <v>259.64345000000003</v>
      </c>
      <c r="H1331" s="1" t="s">
        <v>12</v>
      </c>
      <c r="I1331" s="1" t="s">
        <v>2394</v>
      </c>
      <c r="J1331" s="11">
        <f>VLOOKUP(I1331,'%Zdražení'!A:C,3,0)</f>
        <v>0.09</v>
      </c>
      <c r="K1331" s="17"/>
      <c r="M1331" s="7"/>
    </row>
    <row r="1332" spans="2:13" ht="19.5" customHeight="1" x14ac:dyDescent="0.25">
      <c r="B1332" s="5" t="s">
        <v>1815</v>
      </c>
      <c r="C1332" s="6">
        <v>8595580522926</v>
      </c>
      <c r="D1332" s="14" t="s">
        <v>1807</v>
      </c>
      <c r="E1332" s="38">
        <v>519.28690000000006</v>
      </c>
      <c r="F1332" s="39">
        <f>VLOOKUP(H1332,Slevy!B:C,2,0)</f>
        <v>0.5</v>
      </c>
      <c r="G1332" s="40">
        <f t="shared" si="7"/>
        <v>259.64345000000003</v>
      </c>
      <c r="H1332" s="1" t="s">
        <v>12</v>
      </c>
      <c r="I1332" s="1" t="s">
        <v>2394</v>
      </c>
      <c r="J1332" s="11">
        <f>VLOOKUP(I1332,'%Zdražení'!A:C,3,0)</f>
        <v>0.09</v>
      </c>
      <c r="K1332" s="17"/>
      <c r="M1332" s="7"/>
    </row>
    <row r="1333" spans="2:13" ht="19.5" customHeight="1" x14ac:dyDescent="0.25">
      <c r="B1333" s="5" t="s">
        <v>1816</v>
      </c>
      <c r="C1333" s="6">
        <v>8595580523923</v>
      </c>
      <c r="D1333" s="14" t="s">
        <v>1807</v>
      </c>
      <c r="E1333" s="38">
        <v>526.56809999999996</v>
      </c>
      <c r="F1333" s="39">
        <f>VLOOKUP(H1333,Slevy!B:C,2,0)</f>
        <v>0.5</v>
      </c>
      <c r="G1333" s="40">
        <f t="shared" si="7"/>
        <v>263.28404999999998</v>
      </c>
      <c r="H1333" s="1" t="s">
        <v>12</v>
      </c>
      <c r="I1333" s="1" t="s">
        <v>2394</v>
      </c>
      <c r="J1333" s="11">
        <f>VLOOKUP(I1333,'%Zdražení'!A:C,3,0)</f>
        <v>0.09</v>
      </c>
      <c r="K1333" s="17"/>
      <c r="M1333" s="7"/>
    </row>
    <row r="1334" spans="2:13" ht="19.5" customHeight="1" x14ac:dyDescent="0.25">
      <c r="B1334" s="5" t="s">
        <v>1817</v>
      </c>
      <c r="C1334" s="6">
        <v>8595580523909</v>
      </c>
      <c r="D1334" s="14" t="s">
        <v>1807</v>
      </c>
      <c r="E1334" s="38">
        <v>533.70760000000007</v>
      </c>
      <c r="F1334" s="39">
        <f>VLOOKUP(H1334,Slevy!B:C,2,0)</f>
        <v>0.5</v>
      </c>
      <c r="G1334" s="40">
        <f t="shared" si="7"/>
        <v>266.85380000000004</v>
      </c>
      <c r="H1334" s="1" t="s">
        <v>12</v>
      </c>
      <c r="I1334" s="1" t="s">
        <v>2394</v>
      </c>
      <c r="J1334" s="11">
        <f>VLOOKUP(I1334,'%Zdražení'!A:C,3,0)</f>
        <v>0.09</v>
      </c>
      <c r="K1334" s="17"/>
      <c r="M1334" s="7"/>
    </row>
    <row r="1335" spans="2:13" ht="19.5" customHeight="1" x14ac:dyDescent="0.25">
      <c r="B1335" s="5" t="s">
        <v>1818</v>
      </c>
      <c r="C1335" s="6">
        <v>8595580523916</v>
      </c>
      <c r="D1335" s="14" t="s">
        <v>1807</v>
      </c>
      <c r="E1335" s="38">
        <v>540.99970000000008</v>
      </c>
      <c r="F1335" s="39">
        <f>VLOOKUP(H1335,Slevy!B:C,2,0)</f>
        <v>0.5</v>
      </c>
      <c r="G1335" s="40">
        <f t="shared" si="7"/>
        <v>270.49985000000004</v>
      </c>
      <c r="H1335" s="1" t="s">
        <v>12</v>
      </c>
      <c r="I1335" s="1" t="s">
        <v>2394</v>
      </c>
      <c r="J1335" s="11">
        <f>VLOOKUP(I1335,'%Zdražení'!A:C,3,0)</f>
        <v>0.09</v>
      </c>
      <c r="K1335" s="17"/>
      <c r="M1335" s="7"/>
    </row>
    <row r="1336" spans="2:13" ht="19.5" customHeight="1" x14ac:dyDescent="0.25">
      <c r="B1336" s="5" t="s">
        <v>1819</v>
      </c>
      <c r="C1336" s="6">
        <v>8595580530723</v>
      </c>
      <c r="D1336" s="14" t="s">
        <v>1820</v>
      </c>
      <c r="E1336" s="38">
        <v>576.99150000000009</v>
      </c>
      <c r="F1336" s="39">
        <f>VLOOKUP(H1336,Slevy!B:C,2,0)</f>
        <v>0.5</v>
      </c>
      <c r="G1336" s="40">
        <f t="shared" si="7"/>
        <v>288.49575000000004</v>
      </c>
      <c r="H1336" s="1" t="s">
        <v>12</v>
      </c>
      <c r="I1336" s="1" t="s">
        <v>2394</v>
      </c>
      <c r="J1336" s="11">
        <f>VLOOKUP(I1336,'%Zdražení'!A:C,3,0)</f>
        <v>0.09</v>
      </c>
      <c r="K1336" s="17"/>
      <c r="M1336" s="7"/>
    </row>
    <row r="1337" spans="2:13" ht="19.5" customHeight="1" x14ac:dyDescent="0.25">
      <c r="B1337" s="5" t="s">
        <v>1821</v>
      </c>
      <c r="C1337" s="6">
        <v>8595580530938</v>
      </c>
      <c r="D1337" s="14" t="s">
        <v>1820</v>
      </c>
      <c r="E1337" s="38">
        <v>584.27269999999999</v>
      </c>
      <c r="F1337" s="39">
        <f>VLOOKUP(H1337,Slevy!B:C,2,0)</f>
        <v>0.5</v>
      </c>
      <c r="G1337" s="40">
        <f t="shared" si="7"/>
        <v>292.13634999999999</v>
      </c>
      <c r="H1337" s="1" t="s">
        <v>12</v>
      </c>
      <c r="I1337" s="1" t="s">
        <v>2394</v>
      </c>
      <c r="J1337" s="11">
        <f>VLOOKUP(I1337,'%Zdražení'!A:C,3,0)</f>
        <v>0.09</v>
      </c>
      <c r="K1337" s="17"/>
      <c r="M1337" s="7"/>
    </row>
    <row r="1338" spans="2:13" ht="19.5" customHeight="1" x14ac:dyDescent="0.25">
      <c r="B1338" s="5" t="s">
        <v>1822</v>
      </c>
      <c r="C1338" s="6">
        <v>8595580530945</v>
      </c>
      <c r="D1338" s="14" t="s">
        <v>1820</v>
      </c>
      <c r="E1338" s="38">
        <v>591.42310000000009</v>
      </c>
      <c r="F1338" s="39">
        <f>VLOOKUP(H1338,Slevy!B:C,2,0)</f>
        <v>0.5</v>
      </c>
      <c r="G1338" s="40">
        <f t="shared" si="7"/>
        <v>295.71155000000005</v>
      </c>
      <c r="H1338" s="1" t="s">
        <v>12</v>
      </c>
      <c r="I1338" s="1" t="s">
        <v>2394</v>
      </c>
      <c r="J1338" s="11">
        <f>VLOOKUP(I1338,'%Zdražení'!A:C,3,0)</f>
        <v>0.09</v>
      </c>
      <c r="K1338" s="17"/>
      <c r="M1338" s="7"/>
    </row>
    <row r="1339" spans="2:13" ht="19.5" customHeight="1" x14ac:dyDescent="0.25">
      <c r="B1339" s="5" t="s">
        <v>1823</v>
      </c>
      <c r="C1339" s="6">
        <v>8595580530952</v>
      </c>
      <c r="D1339" s="14" t="s">
        <v>1820</v>
      </c>
      <c r="E1339" s="38">
        <v>598.70429999999999</v>
      </c>
      <c r="F1339" s="39">
        <f>VLOOKUP(H1339,Slevy!B:C,2,0)</f>
        <v>0.5</v>
      </c>
      <c r="G1339" s="40">
        <f t="shared" si="7"/>
        <v>299.35214999999999</v>
      </c>
      <c r="H1339" s="1" t="s">
        <v>12</v>
      </c>
      <c r="I1339" s="1" t="s">
        <v>2394</v>
      </c>
      <c r="J1339" s="11">
        <f>VLOOKUP(I1339,'%Zdražení'!A:C,3,0)</f>
        <v>0.09</v>
      </c>
      <c r="K1339" s="17"/>
      <c r="M1339" s="7"/>
    </row>
    <row r="1340" spans="2:13" ht="19.5" customHeight="1" x14ac:dyDescent="0.25">
      <c r="B1340" s="5" t="s">
        <v>1824</v>
      </c>
      <c r="C1340" s="6">
        <v>8595580530730</v>
      </c>
      <c r="D1340" s="14" t="s">
        <v>1820</v>
      </c>
      <c r="E1340" s="38">
        <v>605.8438000000001</v>
      </c>
      <c r="F1340" s="39">
        <f>VLOOKUP(H1340,Slevy!B:C,2,0)</f>
        <v>0.5</v>
      </c>
      <c r="G1340" s="40">
        <f t="shared" si="7"/>
        <v>302.92190000000005</v>
      </c>
      <c r="H1340" s="1" t="s">
        <v>12</v>
      </c>
      <c r="I1340" s="1" t="s">
        <v>2394</v>
      </c>
      <c r="J1340" s="11">
        <f>VLOOKUP(I1340,'%Zdražení'!A:C,3,0)</f>
        <v>0.09</v>
      </c>
      <c r="K1340" s="17"/>
      <c r="M1340" s="7"/>
    </row>
    <row r="1341" spans="2:13" ht="19.5" customHeight="1" x14ac:dyDescent="0.25">
      <c r="B1341" s="5" t="s">
        <v>1825</v>
      </c>
      <c r="C1341" s="6">
        <v>8595580530969</v>
      </c>
      <c r="D1341" s="14" t="s">
        <v>1820</v>
      </c>
      <c r="E1341" s="38">
        <v>613.125</v>
      </c>
      <c r="F1341" s="39">
        <f>VLOOKUP(H1341,Slevy!B:C,2,0)</f>
        <v>0.5</v>
      </c>
      <c r="G1341" s="40">
        <f t="shared" si="7"/>
        <v>306.5625</v>
      </c>
      <c r="H1341" s="1" t="s">
        <v>12</v>
      </c>
      <c r="I1341" s="1" t="s">
        <v>2394</v>
      </c>
      <c r="J1341" s="11">
        <f>VLOOKUP(I1341,'%Zdražení'!A:C,3,0)</f>
        <v>0.09</v>
      </c>
      <c r="K1341" s="17"/>
      <c r="M1341" s="7"/>
    </row>
    <row r="1342" spans="2:13" ht="19.5" customHeight="1" x14ac:dyDescent="0.25">
      <c r="B1342" s="5" t="s">
        <v>1826</v>
      </c>
      <c r="C1342" s="6">
        <v>8595580530976</v>
      </c>
      <c r="D1342" s="14" t="s">
        <v>1820</v>
      </c>
      <c r="E1342" s="38">
        <v>620.2645</v>
      </c>
      <c r="F1342" s="39">
        <f>VLOOKUP(H1342,Slevy!B:C,2,0)</f>
        <v>0.5</v>
      </c>
      <c r="G1342" s="40">
        <f t="shared" si="7"/>
        <v>310.13225</v>
      </c>
      <c r="H1342" s="1" t="s">
        <v>12</v>
      </c>
      <c r="I1342" s="1" t="s">
        <v>2394</v>
      </c>
      <c r="J1342" s="11">
        <f>VLOOKUP(I1342,'%Zdražení'!A:C,3,0)</f>
        <v>0.09</v>
      </c>
      <c r="K1342" s="17"/>
      <c r="M1342" s="7"/>
    </row>
    <row r="1343" spans="2:13" ht="19.5" customHeight="1" x14ac:dyDescent="0.25">
      <c r="B1343" s="5" t="s">
        <v>1827</v>
      </c>
      <c r="C1343" s="6">
        <v>8595580530983</v>
      </c>
      <c r="D1343" s="14" t="s">
        <v>1820</v>
      </c>
      <c r="E1343" s="38">
        <v>627.5566</v>
      </c>
      <c r="F1343" s="39">
        <f>VLOOKUP(H1343,Slevy!B:C,2,0)</f>
        <v>0.5</v>
      </c>
      <c r="G1343" s="40">
        <f t="shared" si="7"/>
        <v>313.7783</v>
      </c>
      <c r="H1343" s="1" t="s">
        <v>12</v>
      </c>
      <c r="I1343" s="1" t="s">
        <v>2394</v>
      </c>
      <c r="J1343" s="11">
        <f>VLOOKUP(I1343,'%Zdražení'!A:C,3,0)</f>
        <v>0.09</v>
      </c>
      <c r="K1343" s="17"/>
      <c r="M1343" s="7"/>
    </row>
    <row r="1344" spans="2:13" ht="19.5" customHeight="1" x14ac:dyDescent="0.25">
      <c r="B1344" s="5" t="s">
        <v>1828</v>
      </c>
      <c r="C1344" s="6">
        <v>8595580532932</v>
      </c>
      <c r="D1344" s="14" t="s">
        <v>1829</v>
      </c>
      <c r="E1344" s="38">
        <v>800.77940000000001</v>
      </c>
      <c r="F1344" s="39">
        <f>VLOOKUP(H1344,Slevy!B:C,2,0)</f>
        <v>0.5</v>
      </c>
      <c r="G1344" s="40">
        <f t="shared" si="7"/>
        <v>400.3897</v>
      </c>
      <c r="H1344" s="1" t="s">
        <v>12</v>
      </c>
      <c r="I1344" s="1" t="s">
        <v>2394</v>
      </c>
      <c r="J1344" s="11">
        <f>VLOOKUP(I1344,'%Zdražení'!A:C,3,0)</f>
        <v>0.09</v>
      </c>
      <c r="K1344" s="17"/>
      <c r="M1344" s="7"/>
    </row>
    <row r="1345" spans="2:13" ht="19.5" customHeight="1" x14ac:dyDescent="0.25">
      <c r="B1345" s="5" t="s">
        <v>1830</v>
      </c>
      <c r="C1345" s="6">
        <v>8595580532949</v>
      </c>
      <c r="D1345" s="14" t="s">
        <v>1829</v>
      </c>
      <c r="E1345" s="38">
        <v>794.06500000000005</v>
      </c>
      <c r="F1345" s="39">
        <f>VLOOKUP(H1345,Slevy!B:C,2,0)</f>
        <v>0.5</v>
      </c>
      <c r="G1345" s="40">
        <f t="shared" si="7"/>
        <v>397.03250000000003</v>
      </c>
      <c r="H1345" s="1" t="s">
        <v>12</v>
      </c>
      <c r="I1345" s="1" t="s">
        <v>2394</v>
      </c>
      <c r="J1345" s="11">
        <f>VLOOKUP(I1345,'%Zdražení'!A:C,3,0)</f>
        <v>0.09</v>
      </c>
      <c r="K1345" s="17"/>
      <c r="M1345" s="7"/>
    </row>
    <row r="1346" spans="2:13" ht="19.5" customHeight="1" x14ac:dyDescent="0.25">
      <c r="B1346" s="5" t="s">
        <v>1831</v>
      </c>
      <c r="C1346" s="6">
        <v>8595580541132</v>
      </c>
      <c r="D1346" s="14" t="s">
        <v>1829</v>
      </c>
      <c r="E1346" s="38">
        <v>800.77940000000001</v>
      </c>
      <c r="F1346" s="39">
        <f>VLOOKUP(H1346,Slevy!B:C,2,0)</f>
        <v>0.5</v>
      </c>
      <c r="G1346" s="40">
        <f t="shared" si="7"/>
        <v>400.3897</v>
      </c>
      <c r="H1346" s="1" t="s">
        <v>12</v>
      </c>
      <c r="I1346" s="1" t="s">
        <v>2394</v>
      </c>
      <c r="J1346" s="11">
        <f>VLOOKUP(I1346,'%Zdražení'!A:C,3,0)</f>
        <v>0.09</v>
      </c>
      <c r="K1346" s="17"/>
      <c r="M1346" s="7"/>
    </row>
    <row r="1347" spans="2:13" ht="19.5" customHeight="1" x14ac:dyDescent="0.25">
      <c r="B1347" s="5" t="s">
        <v>1832</v>
      </c>
      <c r="C1347" s="6">
        <v>8595580541149</v>
      </c>
      <c r="D1347" s="14" t="s">
        <v>1829</v>
      </c>
      <c r="E1347" s="38">
        <v>807.77720000000011</v>
      </c>
      <c r="F1347" s="39">
        <f>VLOOKUP(H1347,Slevy!B:C,2,0)</f>
        <v>0.5</v>
      </c>
      <c r="G1347" s="40">
        <f t="shared" si="7"/>
        <v>403.88860000000005</v>
      </c>
      <c r="H1347" s="1" t="s">
        <v>12</v>
      </c>
      <c r="I1347" s="1" t="s">
        <v>2394</v>
      </c>
      <c r="J1347" s="11">
        <f>VLOOKUP(I1347,'%Zdražení'!A:C,3,0)</f>
        <v>0.09</v>
      </c>
      <c r="K1347" s="17"/>
      <c r="M1347" s="7"/>
    </row>
    <row r="1348" spans="2:13" ht="19.5" customHeight="1" x14ac:dyDescent="0.25">
      <c r="B1348" s="5" t="s">
        <v>1833</v>
      </c>
      <c r="C1348" s="6">
        <v>8595580536251</v>
      </c>
      <c r="D1348" s="14" t="s">
        <v>1834</v>
      </c>
      <c r="E1348" s="38">
        <v>1316.1423000000002</v>
      </c>
      <c r="F1348" s="39">
        <f>VLOOKUP(H1348,Slevy!B:C,2,0)</f>
        <v>0.5</v>
      </c>
      <c r="G1348" s="40">
        <f t="shared" si="7"/>
        <v>658.0711500000001</v>
      </c>
      <c r="H1348" s="1" t="s">
        <v>12</v>
      </c>
      <c r="I1348" s="1" t="s">
        <v>2394</v>
      </c>
      <c r="J1348" s="11">
        <f>VLOOKUP(I1348,'%Zdražení'!A:C,3,0)</f>
        <v>0.09</v>
      </c>
      <c r="K1348" s="17"/>
      <c r="M1348" s="7"/>
    </row>
    <row r="1349" spans="2:13" ht="19.5" customHeight="1" x14ac:dyDescent="0.25">
      <c r="B1349" s="5" t="s">
        <v>1835</v>
      </c>
      <c r="C1349" s="6">
        <v>8595580541156</v>
      </c>
      <c r="D1349" s="14" t="s">
        <v>1834</v>
      </c>
      <c r="E1349" s="38">
        <v>1296.6967000000002</v>
      </c>
      <c r="F1349" s="39">
        <f>VLOOKUP(H1349,Slevy!B:C,2,0)</f>
        <v>0.5</v>
      </c>
      <c r="G1349" s="40">
        <f t="shared" si="7"/>
        <v>648.3483500000001</v>
      </c>
      <c r="H1349" s="1" t="s">
        <v>12</v>
      </c>
      <c r="I1349" s="1" t="s">
        <v>2394</v>
      </c>
      <c r="J1349" s="11">
        <f>VLOOKUP(I1349,'%Zdražení'!A:C,3,0)</f>
        <v>0.09</v>
      </c>
      <c r="K1349" s="17"/>
      <c r="M1349" s="7"/>
    </row>
    <row r="1350" spans="2:13" ht="19.5" customHeight="1" x14ac:dyDescent="0.25">
      <c r="B1350" s="5" t="s">
        <v>1836</v>
      </c>
      <c r="C1350" s="6">
        <v>8595580541163</v>
      </c>
      <c r="D1350" s="14" t="s">
        <v>1834</v>
      </c>
      <c r="E1350" s="38">
        <v>1316.1423000000002</v>
      </c>
      <c r="F1350" s="39">
        <f>VLOOKUP(H1350,Slevy!B:C,2,0)</f>
        <v>0.5</v>
      </c>
      <c r="G1350" s="40">
        <f t="shared" si="7"/>
        <v>658.0711500000001</v>
      </c>
      <c r="H1350" s="1" t="s">
        <v>12</v>
      </c>
      <c r="I1350" s="1" t="s">
        <v>2394</v>
      </c>
      <c r="J1350" s="11">
        <f>VLOOKUP(I1350,'%Zdražení'!A:C,3,0)</f>
        <v>0.09</v>
      </c>
      <c r="K1350" s="17"/>
      <c r="M1350" s="7"/>
    </row>
    <row r="1351" spans="2:13" ht="19.5" customHeight="1" x14ac:dyDescent="0.25">
      <c r="B1351" s="5" t="s">
        <v>1837</v>
      </c>
      <c r="C1351" s="6">
        <v>8595580541170</v>
      </c>
      <c r="D1351" s="14" t="s">
        <v>1834</v>
      </c>
      <c r="E1351" s="38">
        <v>1335.7514000000001</v>
      </c>
      <c r="F1351" s="39">
        <f>VLOOKUP(H1351,Slevy!B:C,2,0)</f>
        <v>0.5</v>
      </c>
      <c r="G1351" s="40">
        <f t="shared" si="7"/>
        <v>667.87570000000005</v>
      </c>
      <c r="H1351" s="1" t="s">
        <v>12</v>
      </c>
      <c r="I1351" s="1" t="s">
        <v>2394</v>
      </c>
      <c r="J1351" s="11">
        <f>VLOOKUP(I1351,'%Zdražení'!A:C,3,0)</f>
        <v>0.09</v>
      </c>
      <c r="K1351" s="17"/>
      <c r="M1351" s="7"/>
    </row>
    <row r="1352" spans="2:13" ht="19.5" customHeight="1" x14ac:dyDescent="0.25">
      <c r="B1352" s="5" t="s">
        <v>1838</v>
      </c>
      <c r="C1352" s="6">
        <v>8594045935516</v>
      </c>
      <c r="D1352" s="14" t="s">
        <v>1839</v>
      </c>
      <c r="E1352" s="38">
        <v>13.025500000000001</v>
      </c>
      <c r="F1352" s="39">
        <f>VLOOKUP(H1352,Slevy!B:C,2,0)</f>
        <v>0.5</v>
      </c>
      <c r="G1352" s="40">
        <f t="shared" si="7"/>
        <v>6.5127500000000005</v>
      </c>
      <c r="H1352" s="1" t="s">
        <v>12</v>
      </c>
      <c r="I1352" s="1" t="s">
        <v>2394</v>
      </c>
      <c r="J1352" s="11">
        <f>VLOOKUP(I1352,'%Zdražení'!A:C,3,0)</f>
        <v>0.09</v>
      </c>
      <c r="K1352" s="17"/>
      <c r="M1352" s="7"/>
    </row>
    <row r="1353" spans="2:13" ht="19.5" customHeight="1" x14ac:dyDescent="0.25">
      <c r="B1353" s="5" t="s">
        <v>1840</v>
      </c>
      <c r="C1353" s="6">
        <v>8594045930900</v>
      </c>
      <c r="D1353" s="14" t="s">
        <v>1839</v>
      </c>
      <c r="E1353" s="38">
        <v>13.025500000000001</v>
      </c>
      <c r="F1353" s="39">
        <f>VLOOKUP(H1353,Slevy!B:C,2,0)</f>
        <v>0.5</v>
      </c>
      <c r="G1353" s="40">
        <f t="shared" si="7"/>
        <v>6.5127500000000005</v>
      </c>
      <c r="H1353" s="1" t="s">
        <v>12</v>
      </c>
      <c r="I1353" s="1" t="s">
        <v>2394</v>
      </c>
      <c r="J1353" s="11">
        <f>VLOOKUP(I1353,'%Zdražení'!A:C,3,0)</f>
        <v>0.09</v>
      </c>
      <c r="K1353" s="17"/>
      <c r="M1353" s="7"/>
    </row>
    <row r="1354" spans="2:13" ht="19.5" customHeight="1" x14ac:dyDescent="0.25">
      <c r="B1354" s="5" t="s">
        <v>1841</v>
      </c>
      <c r="C1354" s="6">
        <v>8594045935509</v>
      </c>
      <c r="D1354" s="14" t="s">
        <v>1842</v>
      </c>
      <c r="E1354" s="38">
        <v>13.025500000000001</v>
      </c>
      <c r="F1354" s="39">
        <f>VLOOKUP(H1354,Slevy!B:C,2,0)</f>
        <v>0.5</v>
      </c>
      <c r="G1354" s="40">
        <f t="shared" si="7"/>
        <v>6.5127500000000005</v>
      </c>
      <c r="H1354" s="1" t="s">
        <v>12</v>
      </c>
      <c r="I1354" s="1" t="s">
        <v>2394</v>
      </c>
      <c r="J1354" s="11">
        <f>VLOOKUP(I1354,'%Zdražení'!A:C,3,0)</f>
        <v>0.09</v>
      </c>
      <c r="K1354" s="17"/>
      <c r="M1354" s="7"/>
    </row>
    <row r="1355" spans="2:13" ht="19.5" customHeight="1" x14ac:dyDescent="0.25">
      <c r="B1355" s="5" t="s">
        <v>1843</v>
      </c>
      <c r="C1355" s="6">
        <v>8594045938401</v>
      </c>
      <c r="D1355" s="14" t="s">
        <v>1839</v>
      </c>
      <c r="E1355" s="38">
        <v>13.025500000000001</v>
      </c>
      <c r="F1355" s="39">
        <f>VLOOKUP(H1355,Slevy!B:C,2,0)</f>
        <v>0.5</v>
      </c>
      <c r="G1355" s="40">
        <f>ABS((E1355*F1355)-E1355)</f>
        <v>6.5127500000000005</v>
      </c>
      <c r="H1355" s="1" t="s">
        <v>12</v>
      </c>
      <c r="I1355" s="1" t="s">
        <v>2394</v>
      </c>
      <c r="J1355" s="11">
        <f>VLOOKUP(I1355,'%Zdražení'!A:C,3,0)</f>
        <v>0.09</v>
      </c>
      <c r="K1355" s="17"/>
      <c r="M1355" s="7"/>
    </row>
    <row r="1356" spans="2:13" ht="19.5" customHeight="1" x14ac:dyDescent="0.25">
      <c r="B1356" s="5" t="s">
        <v>1844</v>
      </c>
      <c r="C1356" s="6">
        <v>8595580522766</v>
      </c>
      <c r="D1356" s="14" t="s">
        <v>1845</v>
      </c>
      <c r="E1356" s="38">
        <v>16.110199999999999</v>
      </c>
      <c r="F1356" s="39">
        <f>VLOOKUP(H1356,Slevy!B:C,2,0)</f>
        <v>0.5</v>
      </c>
      <c r="G1356" s="40">
        <f>ABS((E1356*F1356)-E1356)</f>
        <v>8.0550999999999995</v>
      </c>
      <c r="H1356" s="1" t="s">
        <v>12</v>
      </c>
      <c r="I1356" s="1" t="s">
        <v>2394</v>
      </c>
      <c r="J1356" s="11">
        <f>VLOOKUP(I1356,'%Zdražení'!A:C,3,0)</f>
        <v>0.09</v>
      </c>
      <c r="K1356" s="17"/>
      <c r="M1356" s="7"/>
    </row>
    <row r="1357" spans="2:13" ht="19.5" customHeight="1" x14ac:dyDescent="0.25">
      <c r="B1357" s="5" t="s">
        <v>1846</v>
      </c>
      <c r="C1357" s="6">
        <v>8595580536152</v>
      </c>
      <c r="D1357" s="14" t="s">
        <v>1845</v>
      </c>
      <c r="E1357" s="38">
        <v>16.709700000000002</v>
      </c>
      <c r="F1357" s="39">
        <f>VLOOKUP(H1357,Slevy!B:C,2,0)</f>
        <v>0.5</v>
      </c>
      <c r="G1357" s="40">
        <f>ABS((E1357*F1357)-E1357)</f>
        <v>8.3548500000000008</v>
      </c>
      <c r="H1357" s="1" t="s">
        <v>12</v>
      </c>
      <c r="I1357" s="1" t="s">
        <v>2394</v>
      </c>
      <c r="J1357" s="11">
        <f>VLOOKUP(I1357,'%Zdražení'!A:C,3,0)</f>
        <v>0.09</v>
      </c>
      <c r="K1357" s="17"/>
      <c r="M1357" s="7"/>
    </row>
    <row r="1358" spans="2:13" ht="19.5" customHeight="1" x14ac:dyDescent="0.25">
      <c r="B1358" s="5" t="s">
        <v>1847</v>
      </c>
      <c r="C1358" s="6">
        <v>8595580543617</v>
      </c>
      <c r="D1358" s="14" t="s">
        <v>1845</v>
      </c>
      <c r="E1358" s="38">
        <v>16.709700000000002</v>
      </c>
      <c r="F1358" s="39">
        <f>VLOOKUP(H1358,Slevy!B:C,2,0)</f>
        <v>0.5</v>
      </c>
      <c r="G1358" s="40">
        <f>ABS((E1358*F1358)-E1358)</f>
        <v>8.3548500000000008</v>
      </c>
      <c r="H1358" s="1" t="s">
        <v>12</v>
      </c>
      <c r="I1358" s="1" t="s">
        <v>2394</v>
      </c>
      <c r="J1358" s="11">
        <f>VLOOKUP(I1358,'%Zdražení'!A:C,3,0)</f>
        <v>0.09</v>
      </c>
      <c r="K1358" s="17"/>
      <c r="M1358" s="7"/>
    </row>
    <row r="1359" spans="2:13" ht="19.5" customHeight="1" x14ac:dyDescent="0.25">
      <c r="B1359" s="5" t="s">
        <v>1848</v>
      </c>
      <c r="C1359" s="6">
        <v>8595580546328</v>
      </c>
      <c r="D1359" s="14" t="s">
        <v>1839</v>
      </c>
      <c r="E1359" s="38">
        <v>13.025500000000001</v>
      </c>
      <c r="F1359" s="39">
        <f>VLOOKUP(H1359,Slevy!B:C,2,0)</f>
        <v>0.5</v>
      </c>
      <c r="G1359" s="40">
        <f>ABS((E1359*F1359)-E1359)</f>
        <v>6.5127500000000005</v>
      </c>
      <c r="H1359" s="1" t="s">
        <v>12</v>
      </c>
      <c r="I1359" s="1" t="s">
        <v>2394</v>
      </c>
      <c r="J1359" s="11">
        <f>VLOOKUP(I1359,'%Zdražení'!A:C,3,0)</f>
        <v>0.09</v>
      </c>
      <c r="K1359" s="17"/>
      <c r="M1359" s="7"/>
    </row>
    <row r="1360" spans="2:13" ht="19.5" customHeight="1" x14ac:dyDescent="0.25">
      <c r="B1360" s="4"/>
      <c r="C1360" s="4"/>
      <c r="D1360" s="44" t="s">
        <v>1849</v>
      </c>
      <c r="E1360" s="37"/>
      <c r="F1360" s="37"/>
      <c r="G1360" s="37"/>
      <c r="H1360" s="4"/>
      <c r="I1360" s="4"/>
      <c r="J1360" s="4"/>
      <c r="K1360" s="4"/>
    </row>
    <row r="1361" spans="2:13" ht="19.5" customHeight="1" x14ac:dyDescent="0.25">
      <c r="B1361" s="5" t="s">
        <v>1850</v>
      </c>
      <c r="C1361" s="6">
        <v>8594045930467</v>
      </c>
      <c r="D1361" s="14" t="s">
        <v>1851</v>
      </c>
      <c r="E1361" s="38">
        <v>173.09200000000001</v>
      </c>
      <c r="F1361" s="39">
        <f>VLOOKUP(H1361,Slevy!B:C,2,0)</f>
        <v>0.5</v>
      </c>
      <c r="G1361" s="40">
        <f>ABS((E1361*F1361)-E1361)</f>
        <v>86.546000000000006</v>
      </c>
      <c r="H1361" s="1" t="s">
        <v>12</v>
      </c>
      <c r="I1361" s="1" t="s">
        <v>2394</v>
      </c>
      <c r="J1361" s="11">
        <f>VLOOKUP(I1361,'%Zdražení'!A:C,3,0)</f>
        <v>0.09</v>
      </c>
      <c r="K1361" s="17"/>
      <c r="M1361" s="7"/>
    </row>
    <row r="1362" spans="2:13" ht="19.5" customHeight="1" x14ac:dyDescent="0.25">
      <c r="B1362" s="5" t="s">
        <v>1852</v>
      </c>
      <c r="C1362" s="6">
        <v>8595580503604</v>
      </c>
      <c r="D1362" s="14" t="s">
        <v>1851</v>
      </c>
      <c r="E1362" s="38">
        <v>187.53450000000004</v>
      </c>
      <c r="F1362" s="39">
        <f>VLOOKUP(H1362,Slevy!B:C,2,0)</f>
        <v>0.5</v>
      </c>
      <c r="G1362" s="40">
        <f>ABS((E1362*F1362)-E1362)</f>
        <v>93.767250000000018</v>
      </c>
      <c r="H1362" s="1" t="s">
        <v>12</v>
      </c>
      <c r="I1362" s="1" t="s">
        <v>2394</v>
      </c>
      <c r="J1362" s="11">
        <f>VLOOKUP(I1362,'%Zdražení'!A:C,3,0)</f>
        <v>0.09</v>
      </c>
      <c r="K1362" s="17"/>
      <c r="M1362" s="7"/>
    </row>
    <row r="1363" spans="2:13" ht="19.5" customHeight="1" x14ac:dyDescent="0.25">
      <c r="B1363" s="5" t="s">
        <v>1853</v>
      </c>
      <c r="C1363" s="6">
        <v>8594045936988</v>
      </c>
      <c r="D1363" s="14" t="s">
        <v>1854</v>
      </c>
      <c r="E1363" s="38">
        <v>28.8523</v>
      </c>
      <c r="F1363" s="39">
        <f>VLOOKUP(H1363,Slevy!B:C,2,0)</f>
        <v>0.5</v>
      </c>
      <c r="G1363" s="40">
        <f>ABS((E1363*F1363)-E1363)</f>
        <v>14.42615</v>
      </c>
      <c r="H1363" s="1" t="s">
        <v>12</v>
      </c>
      <c r="I1363" s="1" t="s">
        <v>2394</v>
      </c>
      <c r="J1363" s="11">
        <f>VLOOKUP(I1363,'%Zdražení'!A:C,3,0)</f>
        <v>0.09</v>
      </c>
      <c r="K1363" s="17"/>
      <c r="M1363" s="7"/>
    </row>
    <row r="1364" spans="2:13" ht="19.5" customHeight="1" x14ac:dyDescent="0.25">
      <c r="B1364" s="5" t="s">
        <v>1855</v>
      </c>
      <c r="C1364" s="6">
        <v>8594045937022</v>
      </c>
      <c r="D1364" s="14" t="s">
        <v>1856</v>
      </c>
      <c r="E1364" s="38">
        <v>100.97760000000001</v>
      </c>
      <c r="F1364" s="39">
        <f>VLOOKUP(H1364,Slevy!B:C,2,0)</f>
        <v>0.5</v>
      </c>
      <c r="G1364" s="40">
        <f>ABS((E1364*F1364)-E1364)</f>
        <v>50.488800000000005</v>
      </c>
      <c r="H1364" s="1" t="s">
        <v>12</v>
      </c>
      <c r="I1364" s="1" t="s">
        <v>2394</v>
      </c>
      <c r="J1364" s="11">
        <f>VLOOKUP(I1364,'%Zdražení'!A:C,3,0)</f>
        <v>0.09</v>
      </c>
      <c r="K1364" s="17"/>
      <c r="M1364" s="7"/>
    </row>
    <row r="1365" spans="2:13" ht="19.5" customHeight="1" x14ac:dyDescent="0.25">
      <c r="B1365" s="5" t="s">
        <v>1857</v>
      </c>
      <c r="C1365" s="6">
        <v>8594045930696</v>
      </c>
      <c r="D1365" s="14" t="s">
        <v>1858</v>
      </c>
      <c r="E1365" s="38">
        <v>8.6982000000000017</v>
      </c>
      <c r="F1365" s="39">
        <f>VLOOKUP(H1365,Slevy!B:C,2,0)</f>
        <v>0.5</v>
      </c>
      <c r="G1365" s="40">
        <f>ABS((E1365*F1365)-E1365)</f>
        <v>4.3491000000000009</v>
      </c>
      <c r="H1365" s="1" t="s">
        <v>12</v>
      </c>
      <c r="I1365" s="1" t="s">
        <v>2394</v>
      </c>
      <c r="J1365" s="11">
        <f>VLOOKUP(I1365,'%Zdražení'!A:C,3,0)</f>
        <v>0.09</v>
      </c>
      <c r="K1365" s="17"/>
      <c r="M1365" s="7"/>
    </row>
    <row r="1366" spans="2:13" ht="19.5" customHeight="1" x14ac:dyDescent="0.25">
      <c r="B1366" s="5" t="s">
        <v>1859</v>
      </c>
      <c r="C1366" s="6">
        <v>8595580567132</v>
      </c>
      <c r="D1366" s="14" t="s">
        <v>1851</v>
      </c>
      <c r="E1366" s="38">
        <v>141.31850000000003</v>
      </c>
      <c r="F1366" s="39">
        <f>VLOOKUP(H1366,Slevy!B:C,2,0)</f>
        <v>0.5</v>
      </c>
      <c r="G1366" s="40">
        <f>ABS((E1366*F1366)-E1366)</f>
        <v>70.659250000000014</v>
      </c>
      <c r="H1366" s="1" t="s">
        <v>12</v>
      </c>
      <c r="I1366" s="1" t="s">
        <v>2394</v>
      </c>
      <c r="J1366" s="11">
        <f>VLOOKUP(I1366,'%Zdražení'!A:C,3,0)</f>
        <v>0.09</v>
      </c>
      <c r="K1366" s="17"/>
      <c r="M1366" s="7"/>
    </row>
    <row r="1367" spans="2:13" ht="19.5" customHeight="1" x14ac:dyDescent="0.25">
      <c r="B1367" s="5" t="s">
        <v>1860</v>
      </c>
      <c r="C1367" s="6">
        <v>8595580562717</v>
      </c>
      <c r="D1367" s="14" t="s">
        <v>1861</v>
      </c>
      <c r="E1367" s="38">
        <v>300.65469999999999</v>
      </c>
      <c r="F1367" s="39">
        <f>VLOOKUP(H1367,Slevy!B:C,2,0)</f>
        <v>0.5</v>
      </c>
      <c r="G1367" s="40">
        <f>ABS((E1367*F1367)-E1367)</f>
        <v>150.32735</v>
      </c>
      <c r="H1367" s="1" t="s">
        <v>12</v>
      </c>
      <c r="I1367" s="1" t="s">
        <v>2394</v>
      </c>
      <c r="J1367" s="11">
        <f>VLOOKUP(I1367,'%Zdražení'!A:C,3,0)</f>
        <v>0.09</v>
      </c>
      <c r="K1367" s="17"/>
      <c r="M1367" s="7"/>
    </row>
    <row r="1368" spans="2:13" ht="19.5" customHeight="1" x14ac:dyDescent="0.25">
      <c r="B1368" s="5" t="s">
        <v>1862</v>
      </c>
      <c r="C1368" s="6">
        <v>8595580536091</v>
      </c>
      <c r="D1368" s="14" t="s">
        <v>1863</v>
      </c>
      <c r="E1368" s="38">
        <v>82.218700000000013</v>
      </c>
      <c r="F1368" s="39">
        <f>VLOOKUP(H1368,Slevy!B:C,2,0)</f>
        <v>0.5</v>
      </c>
      <c r="G1368" s="40">
        <f>ABS((E1368*F1368)-E1368)</f>
        <v>41.109350000000006</v>
      </c>
      <c r="H1368" s="1" t="s">
        <v>12</v>
      </c>
      <c r="I1368" s="1" t="s">
        <v>2394</v>
      </c>
      <c r="J1368" s="11">
        <f>VLOOKUP(I1368,'%Zdražení'!A:C,3,0)</f>
        <v>0.09</v>
      </c>
      <c r="K1368" s="17"/>
      <c r="M1368" s="7"/>
    </row>
    <row r="1369" spans="2:13" ht="19.5" customHeight="1" x14ac:dyDescent="0.25">
      <c r="B1369" s="5" t="s">
        <v>1864</v>
      </c>
      <c r="C1369" s="6">
        <v>8595580518844</v>
      </c>
      <c r="D1369" s="14" t="s">
        <v>1851</v>
      </c>
      <c r="E1369" s="38">
        <v>141.31850000000003</v>
      </c>
      <c r="F1369" s="39">
        <f>VLOOKUP(H1369,Slevy!B:C,2,0)</f>
        <v>0.5</v>
      </c>
      <c r="G1369" s="40">
        <f>ABS((E1369*F1369)-E1369)</f>
        <v>70.659250000000014</v>
      </c>
      <c r="H1369" s="1" t="s">
        <v>12</v>
      </c>
      <c r="I1369" s="1" t="s">
        <v>2394</v>
      </c>
      <c r="J1369" s="11">
        <f>VLOOKUP(I1369,'%Zdražení'!A:C,3,0)</f>
        <v>0.09</v>
      </c>
      <c r="K1369" s="17"/>
      <c r="M1369" s="7"/>
    </row>
    <row r="1370" spans="2:13" ht="19.5" customHeight="1" x14ac:dyDescent="0.25">
      <c r="B1370" s="5" t="s">
        <v>1865</v>
      </c>
      <c r="C1370" s="6">
        <v>8595580536107</v>
      </c>
      <c r="D1370" s="14" t="s">
        <v>1866</v>
      </c>
      <c r="E1370" s="38">
        <v>76.125600000000006</v>
      </c>
      <c r="F1370" s="39">
        <f>VLOOKUP(H1370,Slevy!B:C,2,0)</f>
        <v>0.5</v>
      </c>
      <c r="G1370" s="40">
        <f>ABS((E1370*F1370)-E1370)</f>
        <v>38.062800000000003</v>
      </c>
      <c r="H1370" s="1" t="s">
        <v>12</v>
      </c>
      <c r="I1370" s="1" t="s">
        <v>2394</v>
      </c>
      <c r="J1370" s="11">
        <f>VLOOKUP(I1370,'%Zdražení'!A:C,3,0)</f>
        <v>0.09</v>
      </c>
      <c r="K1370" s="17"/>
      <c r="M1370" s="7"/>
    </row>
    <row r="1371" spans="2:13" ht="19.5" customHeight="1" x14ac:dyDescent="0.25">
      <c r="B1371" s="5" t="s">
        <v>1867</v>
      </c>
      <c r="C1371" s="6">
        <v>8594045933376</v>
      </c>
      <c r="D1371" s="14" t="s">
        <v>1868</v>
      </c>
      <c r="E1371" s="38">
        <v>46.226900000000001</v>
      </c>
      <c r="F1371" s="39">
        <f>VLOOKUP(H1371,Slevy!B:C,2,0)</f>
        <v>0.5</v>
      </c>
      <c r="G1371" s="40">
        <f>ABS((E1371*F1371)-E1371)</f>
        <v>23.11345</v>
      </c>
      <c r="H1371" s="1" t="s">
        <v>12</v>
      </c>
      <c r="I1371" s="1" t="s">
        <v>2394</v>
      </c>
      <c r="J1371" s="11">
        <f>VLOOKUP(I1371,'%Zdražení'!A:C,3,0)</f>
        <v>0.09</v>
      </c>
      <c r="K1371" s="17"/>
      <c r="M1371" s="7"/>
    </row>
    <row r="1372" spans="2:13" ht="19.5" customHeight="1" x14ac:dyDescent="0.25">
      <c r="B1372" s="5" t="s">
        <v>1869</v>
      </c>
      <c r="C1372" s="6">
        <v>8594045930207</v>
      </c>
      <c r="D1372" s="14" t="s">
        <v>1868</v>
      </c>
      <c r="E1372" s="38">
        <v>46.226900000000001</v>
      </c>
      <c r="F1372" s="39">
        <f>VLOOKUP(H1372,Slevy!B:C,2,0)</f>
        <v>0.5</v>
      </c>
      <c r="G1372" s="40">
        <f>ABS((E1372*F1372)-E1372)</f>
        <v>23.11345</v>
      </c>
      <c r="H1372" s="1" t="s">
        <v>12</v>
      </c>
      <c r="I1372" s="1" t="s">
        <v>2394</v>
      </c>
      <c r="J1372" s="11">
        <f>VLOOKUP(I1372,'%Zdražení'!A:C,3,0)</f>
        <v>0.09</v>
      </c>
      <c r="K1372" s="17"/>
      <c r="M1372" s="7"/>
    </row>
    <row r="1373" spans="2:13" ht="19.5" customHeight="1" x14ac:dyDescent="0.25">
      <c r="B1373" s="5" t="s">
        <v>1870</v>
      </c>
      <c r="C1373" s="6">
        <v>8594045935332</v>
      </c>
      <c r="D1373" s="14" t="s">
        <v>1871</v>
      </c>
      <c r="E1373" s="38">
        <v>50.565100000000001</v>
      </c>
      <c r="F1373" s="39">
        <f>VLOOKUP(H1373,Slevy!B:C,2,0)</f>
        <v>0.5</v>
      </c>
      <c r="G1373" s="40">
        <f>ABS((E1373*F1373)-E1373)</f>
        <v>25.282550000000001</v>
      </c>
      <c r="H1373" s="1" t="s">
        <v>12</v>
      </c>
      <c r="I1373" s="1" t="s">
        <v>2394</v>
      </c>
      <c r="J1373" s="11">
        <f>VLOOKUP(I1373,'%Zdražení'!A:C,3,0)</f>
        <v>0.09</v>
      </c>
      <c r="K1373" s="17"/>
      <c r="M1373" s="7"/>
    </row>
    <row r="1374" spans="2:13" ht="19.5" customHeight="1" x14ac:dyDescent="0.25">
      <c r="B1374" s="5" t="s">
        <v>1872</v>
      </c>
      <c r="C1374" s="6">
        <v>8594045930214</v>
      </c>
      <c r="D1374" s="14" t="s">
        <v>1871</v>
      </c>
      <c r="E1374" s="38">
        <v>50.565100000000001</v>
      </c>
      <c r="F1374" s="39">
        <f>VLOOKUP(H1374,Slevy!B:C,2,0)</f>
        <v>0.5</v>
      </c>
      <c r="G1374" s="40">
        <f>ABS((E1374*F1374)-E1374)</f>
        <v>25.282550000000001</v>
      </c>
      <c r="H1374" s="1" t="s">
        <v>12</v>
      </c>
      <c r="I1374" s="1" t="s">
        <v>2394</v>
      </c>
      <c r="J1374" s="11">
        <f>VLOOKUP(I1374,'%Zdražení'!A:C,3,0)</f>
        <v>0.09</v>
      </c>
      <c r="K1374" s="17"/>
      <c r="M1374" s="7"/>
    </row>
    <row r="1375" spans="2:13" ht="19.5" customHeight="1" x14ac:dyDescent="0.25">
      <c r="B1375" s="5" t="s">
        <v>1873</v>
      </c>
      <c r="C1375" s="6">
        <v>8594045934014</v>
      </c>
      <c r="D1375" s="14" t="s">
        <v>1874</v>
      </c>
      <c r="E1375" s="38">
        <v>57.693700000000007</v>
      </c>
      <c r="F1375" s="39">
        <f>VLOOKUP(H1375,Slevy!B:C,2,0)</f>
        <v>0.5</v>
      </c>
      <c r="G1375" s="40">
        <f>ABS((E1375*F1375)-E1375)</f>
        <v>28.846850000000003</v>
      </c>
      <c r="H1375" s="1" t="s">
        <v>12</v>
      </c>
      <c r="I1375" s="1" t="s">
        <v>2394</v>
      </c>
      <c r="J1375" s="11">
        <f>VLOOKUP(I1375,'%Zdražení'!A:C,3,0)</f>
        <v>0.09</v>
      </c>
      <c r="K1375" s="17"/>
      <c r="M1375" s="7"/>
    </row>
    <row r="1376" spans="2:13" ht="19.5" customHeight="1" x14ac:dyDescent="0.25">
      <c r="B1376" s="5" t="s">
        <v>1875</v>
      </c>
      <c r="C1376" s="6">
        <v>8594045930221</v>
      </c>
      <c r="D1376" s="14" t="s">
        <v>1874</v>
      </c>
      <c r="E1376" s="38">
        <v>57.693700000000007</v>
      </c>
      <c r="F1376" s="39">
        <f>VLOOKUP(H1376,Slevy!B:C,2,0)</f>
        <v>0.5</v>
      </c>
      <c r="G1376" s="40">
        <f>ABS((E1376*F1376)-E1376)</f>
        <v>28.846850000000003</v>
      </c>
      <c r="H1376" s="1" t="s">
        <v>12</v>
      </c>
      <c r="I1376" s="1" t="s">
        <v>2394</v>
      </c>
      <c r="J1376" s="11">
        <f>VLOOKUP(I1376,'%Zdražení'!A:C,3,0)</f>
        <v>0.09</v>
      </c>
      <c r="K1376" s="17"/>
      <c r="M1376" s="7"/>
    </row>
    <row r="1377" spans="2:13" ht="19.5" customHeight="1" x14ac:dyDescent="0.25">
      <c r="B1377" s="5" t="s">
        <v>1876</v>
      </c>
      <c r="C1377" s="6">
        <v>8594045930603</v>
      </c>
      <c r="D1377" s="14" t="s">
        <v>1868</v>
      </c>
      <c r="E1377" s="38">
        <v>54.761600000000008</v>
      </c>
      <c r="F1377" s="39">
        <f>VLOOKUP(H1377,Slevy!B:C,2,0)</f>
        <v>0.5</v>
      </c>
      <c r="G1377" s="40">
        <f>ABS((E1377*F1377)-E1377)</f>
        <v>27.380800000000004</v>
      </c>
      <c r="H1377" s="1" t="s">
        <v>12</v>
      </c>
      <c r="I1377" s="1" t="s">
        <v>2394</v>
      </c>
      <c r="J1377" s="11">
        <f>VLOOKUP(I1377,'%Zdražení'!A:C,3,0)</f>
        <v>0.09</v>
      </c>
      <c r="K1377" s="17"/>
      <c r="M1377" s="7"/>
    </row>
    <row r="1378" spans="2:13" ht="19.5" customHeight="1" x14ac:dyDescent="0.25">
      <c r="B1378" s="5" t="s">
        <v>1877</v>
      </c>
      <c r="C1378" s="6">
        <v>8594045930610</v>
      </c>
      <c r="D1378" s="14" t="s">
        <v>1871</v>
      </c>
      <c r="E1378" s="38">
        <v>59.099800000000002</v>
      </c>
      <c r="F1378" s="39">
        <f>VLOOKUP(H1378,Slevy!B:C,2,0)</f>
        <v>0.5</v>
      </c>
      <c r="G1378" s="40">
        <f>ABS((E1378*F1378)-E1378)</f>
        <v>29.549900000000001</v>
      </c>
      <c r="H1378" s="1" t="s">
        <v>12</v>
      </c>
      <c r="I1378" s="1" t="s">
        <v>2394</v>
      </c>
      <c r="J1378" s="11">
        <f>VLOOKUP(I1378,'%Zdražení'!A:C,3,0)</f>
        <v>0.09</v>
      </c>
      <c r="K1378" s="17"/>
      <c r="M1378" s="7"/>
    </row>
    <row r="1379" spans="2:13" ht="19.5" customHeight="1" x14ac:dyDescent="0.25">
      <c r="B1379" s="5" t="s">
        <v>1878</v>
      </c>
      <c r="C1379" s="6">
        <v>8595580563455</v>
      </c>
      <c r="D1379" s="14" t="s">
        <v>1879</v>
      </c>
      <c r="E1379" s="38">
        <v>300.65469999999999</v>
      </c>
      <c r="F1379" s="39">
        <f>VLOOKUP(H1379,Slevy!B:C,2,0)</f>
        <v>0.5</v>
      </c>
      <c r="G1379" s="40">
        <f>ABS((E1379*F1379)-E1379)</f>
        <v>150.32735</v>
      </c>
      <c r="H1379" s="1" t="s">
        <v>12</v>
      </c>
      <c r="I1379" s="1" t="s">
        <v>2394</v>
      </c>
      <c r="J1379" s="11">
        <f>VLOOKUP(I1379,'%Zdražení'!A:C,3,0)</f>
        <v>0.09</v>
      </c>
      <c r="K1379" s="17"/>
      <c r="M1379" s="7"/>
    </row>
    <row r="1380" spans="2:13" ht="19.5" customHeight="1" x14ac:dyDescent="0.25">
      <c r="B1380" s="5" t="s">
        <v>1880</v>
      </c>
      <c r="C1380" s="6">
        <v>8594045930627</v>
      </c>
      <c r="D1380" s="14" t="s">
        <v>1874</v>
      </c>
      <c r="E1380" s="38">
        <v>75.068300000000008</v>
      </c>
      <c r="F1380" s="39">
        <f>VLOOKUP(H1380,Slevy!B:C,2,0)</f>
        <v>0.5</v>
      </c>
      <c r="G1380" s="40">
        <f>ABS((E1380*F1380)-E1380)</f>
        <v>37.534150000000004</v>
      </c>
      <c r="H1380" s="1" t="s">
        <v>12</v>
      </c>
      <c r="I1380" s="1" t="s">
        <v>2394</v>
      </c>
      <c r="J1380" s="11">
        <f>VLOOKUP(I1380,'%Zdražení'!A:C,3,0)</f>
        <v>0.09</v>
      </c>
      <c r="K1380" s="17"/>
      <c r="M1380" s="7"/>
    </row>
    <row r="1381" spans="2:13" ht="19.5" customHeight="1" x14ac:dyDescent="0.25">
      <c r="B1381" s="5" t="s">
        <v>1881</v>
      </c>
      <c r="C1381" s="6">
        <v>8594045930634</v>
      </c>
      <c r="D1381" s="14" t="s">
        <v>1882</v>
      </c>
      <c r="E1381" s="38">
        <v>93.838100000000011</v>
      </c>
      <c r="F1381" s="39">
        <f>VLOOKUP(H1381,Slevy!B:C,2,0)</f>
        <v>0.5</v>
      </c>
      <c r="G1381" s="40">
        <f>ABS((E1381*F1381)-E1381)</f>
        <v>46.919050000000006</v>
      </c>
      <c r="H1381" s="1" t="s">
        <v>12</v>
      </c>
      <c r="I1381" s="1" t="s">
        <v>2394</v>
      </c>
      <c r="J1381" s="11">
        <f>VLOOKUP(I1381,'%Zdražení'!A:C,3,0)</f>
        <v>0.09</v>
      </c>
      <c r="K1381" s="17"/>
      <c r="M1381" s="7"/>
    </row>
    <row r="1382" spans="2:13" ht="19.5" customHeight="1" x14ac:dyDescent="0.25">
      <c r="B1382" s="5" t="s">
        <v>1883</v>
      </c>
      <c r="C1382" s="6">
        <v>8594045930450</v>
      </c>
      <c r="D1382" s="14" t="s">
        <v>1882</v>
      </c>
      <c r="E1382" s="38">
        <v>75.068300000000008</v>
      </c>
      <c r="F1382" s="39">
        <f>VLOOKUP(H1382,Slevy!B:C,2,0)</f>
        <v>0.5</v>
      </c>
      <c r="G1382" s="40">
        <f>ABS((E1382*F1382)-E1382)</f>
        <v>37.534150000000004</v>
      </c>
      <c r="H1382" s="1" t="s">
        <v>12</v>
      </c>
      <c r="I1382" s="1" t="s">
        <v>2394</v>
      </c>
      <c r="J1382" s="11">
        <f>VLOOKUP(I1382,'%Zdražení'!A:C,3,0)</f>
        <v>0.09</v>
      </c>
      <c r="K1382" s="17"/>
      <c r="M1382" s="7"/>
    </row>
    <row r="1383" spans="2:13" ht="19.5" customHeight="1" x14ac:dyDescent="0.25">
      <c r="B1383" s="5" t="s">
        <v>1884</v>
      </c>
      <c r="C1383" s="6">
        <v>8595580528430</v>
      </c>
      <c r="D1383" s="14" t="s">
        <v>1885</v>
      </c>
      <c r="E1383" s="38">
        <v>238.08870000000002</v>
      </c>
      <c r="F1383" s="39">
        <f>VLOOKUP(H1383,Slevy!B:C,2,0)</f>
        <v>0.5</v>
      </c>
      <c r="G1383" s="40">
        <f>ABS((E1383*F1383)-E1383)</f>
        <v>119.04435000000001</v>
      </c>
      <c r="H1383" s="1" t="s">
        <v>12</v>
      </c>
      <c r="I1383" s="1" t="s">
        <v>2394</v>
      </c>
      <c r="J1383" s="11">
        <f>VLOOKUP(I1383,'%Zdražení'!A:C,3,0)</f>
        <v>0.09</v>
      </c>
      <c r="K1383" s="17"/>
      <c r="L1383" s="8" t="s">
        <v>307</v>
      </c>
      <c r="M1383" s="7"/>
    </row>
    <row r="1384" spans="2:13" ht="19.5" customHeight="1" x14ac:dyDescent="0.25">
      <c r="B1384" s="5" t="s">
        <v>1886</v>
      </c>
      <c r="C1384" s="6">
        <v>8595580523701</v>
      </c>
      <c r="D1384" s="14" t="s">
        <v>1887</v>
      </c>
      <c r="E1384" s="38">
        <v>83.613900000000001</v>
      </c>
      <c r="F1384" s="39">
        <f>VLOOKUP(H1384,Slevy!B:C,2,0)</f>
        <v>0.5</v>
      </c>
      <c r="G1384" s="40">
        <f>ABS((E1384*F1384)-E1384)</f>
        <v>41.806950000000001</v>
      </c>
      <c r="H1384" s="1" t="s">
        <v>12</v>
      </c>
      <c r="I1384" s="1" t="s">
        <v>2394</v>
      </c>
      <c r="J1384" s="11">
        <f>VLOOKUP(I1384,'%Zdražení'!A:C,3,0)</f>
        <v>0.09</v>
      </c>
      <c r="K1384" s="17"/>
      <c r="M1384" s="7"/>
    </row>
    <row r="1385" spans="2:13" ht="19.5" customHeight="1" x14ac:dyDescent="0.25">
      <c r="B1385" s="5" t="s">
        <v>1888</v>
      </c>
      <c r="C1385" s="6">
        <v>8595580523718</v>
      </c>
      <c r="D1385" s="14" t="s">
        <v>1887</v>
      </c>
      <c r="E1385" s="38">
        <v>83.613900000000001</v>
      </c>
      <c r="F1385" s="39">
        <f>VLOOKUP(H1385,Slevy!B:C,2,0)</f>
        <v>0.5</v>
      </c>
      <c r="G1385" s="40">
        <f>ABS((E1385*F1385)-E1385)</f>
        <v>41.806950000000001</v>
      </c>
      <c r="H1385" s="1" t="s">
        <v>12</v>
      </c>
      <c r="I1385" s="1" t="s">
        <v>2394</v>
      </c>
      <c r="J1385" s="11">
        <f>VLOOKUP(I1385,'%Zdražení'!A:C,3,0)</f>
        <v>0.09</v>
      </c>
      <c r="K1385" s="17"/>
      <c r="M1385" s="7"/>
    </row>
    <row r="1386" spans="2:13" ht="19.5" customHeight="1" x14ac:dyDescent="0.25">
      <c r="B1386" s="5" t="s">
        <v>1889</v>
      </c>
      <c r="C1386" s="6">
        <v>8595580523749</v>
      </c>
      <c r="D1386" s="14" t="s">
        <v>1887</v>
      </c>
      <c r="E1386" s="38">
        <v>86.556899999999999</v>
      </c>
      <c r="F1386" s="39">
        <f>VLOOKUP(H1386,Slevy!B:C,2,0)</f>
        <v>0.5</v>
      </c>
      <c r="G1386" s="40">
        <f>ABS((E1386*F1386)-E1386)</f>
        <v>43.278449999999999</v>
      </c>
      <c r="H1386" s="1" t="s">
        <v>12</v>
      </c>
      <c r="I1386" s="1" t="s">
        <v>2394</v>
      </c>
      <c r="J1386" s="11">
        <f>VLOOKUP(I1386,'%Zdražení'!A:C,3,0)</f>
        <v>0.09</v>
      </c>
      <c r="K1386" s="17"/>
      <c r="M1386" s="7"/>
    </row>
    <row r="1387" spans="2:13" ht="19.5" customHeight="1" x14ac:dyDescent="0.25">
      <c r="B1387" s="5" t="s">
        <v>1890</v>
      </c>
      <c r="C1387" s="6">
        <v>8595580528126</v>
      </c>
      <c r="D1387" s="14" t="s">
        <v>1891</v>
      </c>
      <c r="E1387" s="38">
        <v>86.556899999999999</v>
      </c>
      <c r="F1387" s="39">
        <f>VLOOKUP(H1387,Slevy!B:C,2,0)</f>
        <v>0.5</v>
      </c>
      <c r="G1387" s="40">
        <f>ABS((E1387*F1387)-E1387)</f>
        <v>43.278449999999999</v>
      </c>
      <c r="H1387" s="1" t="s">
        <v>12</v>
      </c>
      <c r="I1387" s="1" t="s">
        <v>2394</v>
      </c>
      <c r="J1387" s="11">
        <f>VLOOKUP(I1387,'%Zdražení'!A:C,3,0)</f>
        <v>0.09</v>
      </c>
      <c r="K1387" s="17"/>
      <c r="M1387" s="7"/>
    </row>
    <row r="1388" spans="2:13" ht="19.5" customHeight="1" x14ac:dyDescent="0.25">
      <c r="B1388" s="5" t="s">
        <v>1892</v>
      </c>
      <c r="C1388" s="6">
        <v>8595580543716</v>
      </c>
      <c r="D1388" s="14" t="s">
        <v>1893</v>
      </c>
      <c r="E1388" s="38">
        <v>86.556899999999999</v>
      </c>
      <c r="F1388" s="39">
        <f>VLOOKUP(H1388,Slevy!B:C,2,0)</f>
        <v>0.5</v>
      </c>
      <c r="G1388" s="40">
        <f>ABS((E1388*F1388)-E1388)</f>
        <v>43.278449999999999</v>
      </c>
      <c r="H1388" s="1" t="s">
        <v>12</v>
      </c>
      <c r="I1388" s="1" t="s">
        <v>2394</v>
      </c>
      <c r="J1388" s="11">
        <f>VLOOKUP(I1388,'%Zdražení'!A:C,3,0)</f>
        <v>0.09</v>
      </c>
      <c r="K1388" s="17"/>
      <c r="M1388" s="7"/>
    </row>
    <row r="1389" spans="2:13" ht="19.5" customHeight="1" x14ac:dyDescent="0.25">
      <c r="B1389" s="5" t="s">
        <v>1894</v>
      </c>
      <c r="C1389" s="6">
        <v>8595580561406</v>
      </c>
      <c r="D1389" s="14" t="s">
        <v>1895</v>
      </c>
      <c r="E1389" s="38">
        <v>86.556899999999999</v>
      </c>
      <c r="F1389" s="39">
        <f>VLOOKUP(H1389,Slevy!B:C,2,0)</f>
        <v>0.5</v>
      </c>
      <c r="G1389" s="40">
        <f>ABS((E1389*F1389)-E1389)</f>
        <v>43.278449999999999</v>
      </c>
      <c r="H1389" s="1" t="s">
        <v>12</v>
      </c>
      <c r="I1389" s="1" t="s">
        <v>2394</v>
      </c>
      <c r="J1389" s="11">
        <f>VLOOKUP(I1389,'%Zdražení'!A:C,3,0)</f>
        <v>0.09</v>
      </c>
      <c r="K1389" s="17"/>
      <c r="M1389" s="7"/>
    </row>
    <row r="1390" spans="2:13" ht="19.5" customHeight="1" x14ac:dyDescent="0.25">
      <c r="B1390" s="5" t="s">
        <v>1896</v>
      </c>
      <c r="C1390" s="6">
        <v>8595580577124</v>
      </c>
      <c r="D1390" s="14" t="s">
        <v>1893</v>
      </c>
      <c r="E1390" s="38">
        <v>129.82990000000001</v>
      </c>
      <c r="F1390" s="39">
        <f>VLOOKUP(H1390,Slevy!B:C,2,0)</f>
        <v>0.5</v>
      </c>
      <c r="G1390" s="40">
        <f>ABS((E1390*F1390)-E1390)</f>
        <v>64.914950000000005</v>
      </c>
      <c r="H1390" s="1" t="s">
        <v>12</v>
      </c>
      <c r="I1390" s="1" t="s">
        <v>2394</v>
      </c>
      <c r="J1390" s="11">
        <f>VLOOKUP(I1390,'%Zdražení'!A:C,3,0)</f>
        <v>0.09</v>
      </c>
      <c r="K1390" s="17"/>
      <c r="M1390" s="7"/>
    </row>
    <row r="1391" spans="2:13" ht="19.5" customHeight="1" x14ac:dyDescent="0.25">
      <c r="B1391" s="5" t="s">
        <v>1897</v>
      </c>
      <c r="C1391" s="6">
        <v>8595580577339</v>
      </c>
      <c r="D1391" s="14" t="s">
        <v>1895</v>
      </c>
      <c r="E1391" s="38">
        <v>129.82990000000001</v>
      </c>
      <c r="F1391" s="39">
        <f>VLOOKUP(H1391,Slevy!B:C,2,0)</f>
        <v>0.5</v>
      </c>
      <c r="G1391" s="40">
        <f>ABS((E1391*F1391)-E1391)</f>
        <v>64.914950000000005</v>
      </c>
      <c r="H1391" s="1" t="s">
        <v>12</v>
      </c>
      <c r="I1391" s="1" t="s">
        <v>2394</v>
      </c>
      <c r="J1391" s="11">
        <f>VLOOKUP(I1391,'%Zdražení'!A:C,3,0)</f>
        <v>0.09</v>
      </c>
      <c r="K1391" s="17"/>
      <c r="M1391" s="7"/>
    </row>
    <row r="1392" spans="2:13" ht="19.5" customHeight="1" x14ac:dyDescent="0.25">
      <c r="B1392" s="4"/>
      <c r="C1392" s="4"/>
      <c r="D1392" s="44" t="s">
        <v>1898</v>
      </c>
      <c r="E1392" s="37"/>
      <c r="F1392" s="37"/>
      <c r="G1392" s="37"/>
      <c r="H1392" s="4"/>
      <c r="I1392" s="4"/>
      <c r="J1392" s="4"/>
      <c r="K1392" s="4"/>
    </row>
    <row r="1393" spans="2:13" ht="19.5" customHeight="1" x14ac:dyDescent="0.25">
      <c r="B1393" s="5" t="s">
        <v>1899</v>
      </c>
      <c r="C1393" s="6">
        <v>8595580556457</v>
      </c>
      <c r="D1393" s="14" t="s">
        <v>1900</v>
      </c>
      <c r="E1393" s="38">
        <v>24.503200000000003</v>
      </c>
      <c r="F1393" s="39">
        <f>VLOOKUP(H1393,Slevy!B:C,2,0)</f>
        <v>0.5</v>
      </c>
      <c r="G1393" s="40">
        <f>ABS((E1393*F1393)-E1393)</f>
        <v>12.251600000000002</v>
      </c>
      <c r="H1393" s="1" t="s">
        <v>12</v>
      </c>
      <c r="I1393" s="1" t="s">
        <v>2394</v>
      </c>
      <c r="J1393" s="11">
        <f>VLOOKUP(I1393,'%Zdražení'!A:C,3,0)</f>
        <v>0.09</v>
      </c>
      <c r="K1393" s="17"/>
      <c r="M1393" s="7"/>
    </row>
    <row r="1394" spans="2:13" ht="19.5" customHeight="1" x14ac:dyDescent="0.25">
      <c r="B1394" s="5" t="s">
        <v>1901</v>
      </c>
      <c r="C1394" s="6">
        <v>8595580556471</v>
      </c>
      <c r="D1394" s="14" t="s">
        <v>1902</v>
      </c>
      <c r="E1394" s="38">
        <v>25.909300000000002</v>
      </c>
      <c r="F1394" s="39">
        <f>VLOOKUP(H1394,Slevy!B:C,2,0)</f>
        <v>0.5</v>
      </c>
      <c r="G1394" s="40">
        <f>ABS((E1394*F1394)-E1394)</f>
        <v>12.954650000000001</v>
      </c>
      <c r="H1394" s="1" t="s">
        <v>12</v>
      </c>
      <c r="I1394" s="1" t="s">
        <v>2394</v>
      </c>
      <c r="J1394" s="11">
        <f>VLOOKUP(I1394,'%Zdražení'!A:C,3,0)</f>
        <v>0.09</v>
      </c>
      <c r="K1394" s="17"/>
      <c r="M1394" s="7"/>
    </row>
    <row r="1395" spans="2:13" ht="19.5" customHeight="1" x14ac:dyDescent="0.25">
      <c r="B1395" s="5" t="s">
        <v>1903</v>
      </c>
      <c r="C1395" s="6">
        <v>8595580556525</v>
      </c>
      <c r="D1395" s="14" t="s">
        <v>1904</v>
      </c>
      <c r="E1395" s="38">
        <v>20.165000000000003</v>
      </c>
      <c r="F1395" s="39">
        <f>VLOOKUP(H1395,Slevy!B:C,2,0)</f>
        <v>0.5</v>
      </c>
      <c r="G1395" s="40">
        <f>ABS((E1395*F1395)-E1395)</f>
        <v>10.082500000000001</v>
      </c>
      <c r="H1395" s="1" t="s">
        <v>12</v>
      </c>
      <c r="I1395" s="1" t="s">
        <v>2394</v>
      </c>
      <c r="J1395" s="11">
        <f>VLOOKUP(I1395,'%Zdražení'!A:C,3,0)</f>
        <v>0.09</v>
      </c>
      <c r="K1395" s="17"/>
      <c r="M1395" s="7"/>
    </row>
    <row r="1396" spans="2:13" ht="19.5" customHeight="1" x14ac:dyDescent="0.25">
      <c r="B1396" s="5" t="s">
        <v>1905</v>
      </c>
      <c r="C1396" s="6">
        <v>8595580556532</v>
      </c>
      <c r="D1396" s="14" t="s">
        <v>1906</v>
      </c>
      <c r="E1396" s="38">
        <v>20.165000000000003</v>
      </c>
      <c r="F1396" s="39">
        <f>VLOOKUP(H1396,Slevy!B:C,2,0)</f>
        <v>0.5</v>
      </c>
      <c r="G1396" s="40">
        <f>ABS((E1396*F1396)-E1396)</f>
        <v>10.082500000000001</v>
      </c>
      <c r="H1396" s="1" t="s">
        <v>12</v>
      </c>
      <c r="I1396" s="1" t="s">
        <v>2394</v>
      </c>
      <c r="J1396" s="11">
        <f>VLOOKUP(I1396,'%Zdražení'!A:C,3,0)</f>
        <v>0.09</v>
      </c>
      <c r="K1396" s="17"/>
      <c r="M1396" s="7"/>
    </row>
    <row r="1397" spans="2:13" ht="19.5" customHeight="1" x14ac:dyDescent="0.25">
      <c r="B1397" s="5" t="s">
        <v>1907</v>
      </c>
      <c r="C1397" s="6">
        <v>8594045937268</v>
      </c>
      <c r="D1397" s="14" t="s">
        <v>1902</v>
      </c>
      <c r="E1397" s="38">
        <v>27.457100000000004</v>
      </c>
      <c r="F1397" s="39">
        <f>VLOOKUP(H1397,Slevy!B:C,2,0)</f>
        <v>0.5</v>
      </c>
      <c r="G1397" s="40">
        <f>ABS((E1397*F1397)-E1397)</f>
        <v>13.728550000000002</v>
      </c>
      <c r="H1397" s="1" t="s">
        <v>12</v>
      </c>
      <c r="I1397" s="1" t="s">
        <v>2394</v>
      </c>
      <c r="J1397" s="11">
        <f>VLOOKUP(I1397,'%Zdražení'!A:C,3,0)</f>
        <v>0.09</v>
      </c>
      <c r="K1397" s="17"/>
      <c r="M1397" s="7"/>
    </row>
    <row r="1398" spans="2:13" ht="19.5" customHeight="1" x14ac:dyDescent="0.25">
      <c r="B1398" s="5" t="s">
        <v>1908</v>
      </c>
      <c r="C1398" s="6">
        <v>8594045935325</v>
      </c>
      <c r="D1398" s="14" t="s">
        <v>1909</v>
      </c>
      <c r="E1398" s="38">
        <v>40.330000000000005</v>
      </c>
      <c r="F1398" s="39">
        <f>VLOOKUP(H1398,Slevy!B:C,2,0)</f>
        <v>0.5</v>
      </c>
      <c r="G1398" s="40">
        <f>ABS((E1398*F1398)-E1398)</f>
        <v>20.165000000000003</v>
      </c>
      <c r="H1398" s="1" t="s">
        <v>12</v>
      </c>
      <c r="I1398" s="1" t="s">
        <v>2394</v>
      </c>
      <c r="J1398" s="11">
        <f>VLOOKUP(I1398,'%Zdražení'!A:C,3,0)</f>
        <v>0.09</v>
      </c>
      <c r="K1398" s="17"/>
      <c r="M1398" s="7"/>
    </row>
    <row r="1399" spans="2:13" ht="19.5" customHeight="1" x14ac:dyDescent="0.25">
      <c r="B1399" s="5" t="s">
        <v>1910</v>
      </c>
      <c r="C1399" s="6">
        <v>8594045937633</v>
      </c>
      <c r="D1399" s="14" t="s">
        <v>1906</v>
      </c>
      <c r="E1399" s="38">
        <v>27.457100000000004</v>
      </c>
      <c r="F1399" s="39">
        <f>VLOOKUP(H1399,Slevy!B:C,2,0)</f>
        <v>0.5</v>
      </c>
      <c r="G1399" s="40">
        <f>ABS((E1399*F1399)-E1399)</f>
        <v>13.728550000000002</v>
      </c>
      <c r="H1399" s="1" t="s">
        <v>12</v>
      </c>
      <c r="I1399" s="1" t="s">
        <v>2394</v>
      </c>
      <c r="J1399" s="11">
        <f>VLOOKUP(I1399,'%Zdražení'!A:C,3,0)</f>
        <v>0.09</v>
      </c>
      <c r="K1399" s="17"/>
      <c r="M1399" s="7"/>
    </row>
    <row r="1400" spans="2:13" ht="19.5" customHeight="1" x14ac:dyDescent="0.25">
      <c r="B1400" s="5" t="s">
        <v>1911</v>
      </c>
      <c r="C1400" s="6">
        <v>8595580556150</v>
      </c>
      <c r="D1400" s="14" t="s">
        <v>1912</v>
      </c>
      <c r="E1400" s="38">
        <v>31.795300000000005</v>
      </c>
      <c r="F1400" s="39">
        <f>VLOOKUP(H1400,Slevy!B:C,2,0)</f>
        <v>0.5</v>
      </c>
      <c r="G1400" s="40">
        <f>ABS((E1400*F1400)-E1400)</f>
        <v>15.897650000000002</v>
      </c>
      <c r="H1400" s="1" t="s">
        <v>12</v>
      </c>
      <c r="I1400" s="1" t="s">
        <v>2394</v>
      </c>
      <c r="J1400" s="11">
        <f>VLOOKUP(I1400,'%Zdražení'!A:C,3,0)</f>
        <v>0.09</v>
      </c>
      <c r="K1400" s="17"/>
      <c r="M1400" s="7"/>
    </row>
    <row r="1401" spans="2:13" ht="19.5" customHeight="1" x14ac:dyDescent="0.25">
      <c r="B1401" s="5" t="s">
        <v>1913</v>
      </c>
      <c r="C1401" s="6">
        <v>8595580556112</v>
      </c>
      <c r="D1401" s="14" t="s">
        <v>1914</v>
      </c>
      <c r="E1401" s="38">
        <v>31.795300000000005</v>
      </c>
      <c r="F1401" s="39">
        <f>VLOOKUP(H1401,Slevy!B:C,2,0)</f>
        <v>0.5</v>
      </c>
      <c r="G1401" s="40">
        <f>ABS((E1401*F1401)-E1401)</f>
        <v>15.897650000000002</v>
      </c>
      <c r="H1401" s="1" t="s">
        <v>12</v>
      </c>
      <c r="I1401" s="1" t="s">
        <v>2394</v>
      </c>
      <c r="J1401" s="11">
        <f>VLOOKUP(I1401,'%Zdražení'!A:C,3,0)</f>
        <v>0.09</v>
      </c>
      <c r="K1401" s="17"/>
      <c r="M1401" s="7"/>
    </row>
    <row r="1402" spans="2:13" ht="19.5" customHeight="1" x14ac:dyDescent="0.25">
      <c r="B1402" s="5" t="s">
        <v>1915</v>
      </c>
      <c r="C1402" s="6">
        <v>8595580556174</v>
      </c>
      <c r="D1402" s="14" t="s">
        <v>1916</v>
      </c>
      <c r="E1402" s="38">
        <v>23.118900000000004</v>
      </c>
      <c r="F1402" s="39">
        <f>VLOOKUP(H1402,Slevy!B:C,2,0)</f>
        <v>0.5</v>
      </c>
      <c r="G1402" s="40">
        <f>ABS((E1402*F1402)-E1402)</f>
        <v>11.559450000000002</v>
      </c>
      <c r="H1402" s="1" t="s">
        <v>12</v>
      </c>
      <c r="I1402" s="1" t="s">
        <v>2394</v>
      </c>
      <c r="J1402" s="11">
        <f>VLOOKUP(I1402,'%Zdražení'!A:C,3,0)</f>
        <v>0.09</v>
      </c>
      <c r="K1402" s="17"/>
      <c r="M1402" s="7"/>
    </row>
    <row r="1403" spans="2:13" ht="19.5" customHeight="1" x14ac:dyDescent="0.25">
      <c r="B1403" s="5" t="s">
        <v>1917</v>
      </c>
      <c r="C1403" s="6">
        <v>8595580556136</v>
      </c>
      <c r="D1403" s="14" t="s">
        <v>1918</v>
      </c>
      <c r="E1403" s="38">
        <v>24.503200000000003</v>
      </c>
      <c r="F1403" s="39">
        <f>VLOOKUP(H1403,Slevy!B:C,2,0)</f>
        <v>0.5</v>
      </c>
      <c r="G1403" s="40">
        <f>ABS((E1403*F1403)-E1403)</f>
        <v>12.251600000000002</v>
      </c>
      <c r="H1403" s="1" t="s">
        <v>12</v>
      </c>
      <c r="I1403" s="1" t="s">
        <v>2394</v>
      </c>
      <c r="J1403" s="11">
        <f>VLOOKUP(I1403,'%Zdražení'!A:C,3,0)</f>
        <v>0.09</v>
      </c>
      <c r="K1403" s="17"/>
      <c r="M1403" s="7"/>
    </row>
    <row r="1404" spans="2:13" ht="19.5" customHeight="1" x14ac:dyDescent="0.25">
      <c r="B1404" s="5" t="s">
        <v>1919</v>
      </c>
      <c r="C1404" s="6">
        <v>8595580500719</v>
      </c>
      <c r="D1404" s="14" t="s">
        <v>1920</v>
      </c>
      <c r="E1404" s="38">
        <v>40.330000000000005</v>
      </c>
      <c r="F1404" s="39">
        <f>VLOOKUP(H1404,Slevy!B:C,2,0)</f>
        <v>0.5</v>
      </c>
      <c r="G1404" s="40">
        <f>ABS((E1404*F1404)-E1404)</f>
        <v>20.165000000000003</v>
      </c>
      <c r="H1404" s="1" t="s">
        <v>12</v>
      </c>
      <c r="I1404" s="1" t="s">
        <v>2394</v>
      </c>
      <c r="J1404" s="11">
        <f>VLOOKUP(I1404,'%Zdražení'!A:C,3,0)</f>
        <v>0.09</v>
      </c>
      <c r="K1404" s="17"/>
      <c r="M1404" s="7"/>
    </row>
    <row r="1405" spans="2:13" ht="19.5" customHeight="1" x14ac:dyDescent="0.25">
      <c r="B1405" s="5" t="s">
        <v>1921</v>
      </c>
      <c r="C1405" s="6">
        <v>8595580556716</v>
      </c>
      <c r="D1405" s="14" t="s">
        <v>1922</v>
      </c>
      <c r="E1405" s="38">
        <v>27.457100000000004</v>
      </c>
      <c r="F1405" s="39">
        <f>VLOOKUP(H1405,Slevy!B:C,2,0)</f>
        <v>0.5</v>
      </c>
      <c r="G1405" s="40">
        <f>ABS((E1405*F1405)-E1405)</f>
        <v>13.728550000000002</v>
      </c>
      <c r="H1405" s="1" t="s">
        <v>12</v>
      </c>
      <c r="I1405" s="1" t="s">
        <v>2394</v>
      </c>
      <c r="J1405" s="11">
        <f>VLOOKUP(I1405,'%Zdražení'!A:C,3,0)</f>
        <v>0.09</v>
      </c>
      <c r="K1405" s="17"/>
      <c r="M1405" s="7"/>
    </row>
    <row r="1406" spans="2:13" ht="19.5" customHeight="1" x14ac:dyDescent="0.25">
      <c r="B1406" s="5" t="s">
        <v>1923</v>
      </c>
      <c r="C1406" s="6">
        <v>8595580557539</v>
      </c>
      <c r="D1406" s="14" t="s">
        <v>1924</v>
      </c>
      <c r="E1406" s="38">
        <v>36.122600000000006</v>
      </c>
      <c r="F1406" s="39">
        <f>VLOOKUP(H1406,Slevy!B:C,2,0)</f>
        <v>0.5</v>
      </c>
      <c r="G1406" s="40">
        <f>ABS((E1406*F1406)-E1406)</f>
        <v>18.061300000000003</v>
      </c>
      <c r="H1406" s="1" t="s">
        <v>12</v>
      </c>
      <c r="I1406" s="1" t="s">
        <v>2394</v>
      </c>
      <c r="J1406" s="11">
        <f>VLOOKUP(I1406,'%Zdražení'!A:C,3,0)</f>
        <v>0.09</v>
      </c>
      <c r="K1406" s="17"/>
      <c r="M1406" s="7"/>
    </row>
    <row r="1407" spans="2:13" ht="19.5" customHeight="1" x14ac:dyDescent="0.25">
      <c r="B1407" s="5" t="s">
        <v>1925</v>
      </c>
      <c r="C1407" s="6">
        <v>8594045930184</v>
      </c>
      <c r="D1407" s="14" t="s">
        <v>1926</v>
      </c>
      <c r="E1407" s="38">
        <v>18.7698</v>
      </c>
      <c r="F1407" s="39">
        <f>VLOOKUP(H1407,Slevy!B:C,2,0)</f>
        <v>0.5</v>
      </c>
      <c r="G1407" s="40">
        <f>ABS((E1407*F1407)-E1407)</f>
        <v>9.3849</v>
      </c>
      <c r="H1407" s="1" t="s">
        <v>12</v>
      </c>
      <c r="I1407" s="1" t="s">
        <v>2394</v>
      </c>
      <c r="J1407" s="11">
        <f>VLOOKUP(I1407,'%Zdražení'!A:C,3,0)</f>
        <v>0.09</v>
      </c>
      <c r="K1407" s="17"/>
      <c r="M1407" s="7"/>
    </row>
    <row r="1408" spans="2:13" ht="19.5" customHeight="1" x14ac:dyDescent="0.25">
      <c r="B1408" s="5" t="s">
        <v>1927</v>
      </c>
      <c r="C1408" s="6">
        <v>8594045935547</v>
      </c>
      <c r="D1408" s="14" t="s">
        <v>1928</v>
      </c>
      <c r="E1408" s="38">
        <v>18.7698</v>
      </c>
      <c r="F1408" s="39">
        <f>VLOOKUP(H1408,Slevy!B:C,2,0)</f>
        <v>0.5</v>
      </c>
      <c r="G1408" s="40">
        <f>ABS((E1408*F1408)-E1408)</f>
        <v>9.3849</v>
      </c>
      <c r="H1408" s="1" t="s">
        <v>12</v>
      </c>
      <c r="I1408" s="1" t="s">
        <v>2394</v>
      </c>
      <c r="J1408" s="11">
        <f>VLOOKUP(I1408,'%Zdražení'!A:C,3,0)</f>
        <v>0.09</v>
      </c>
      <c r="K1408" s="17"/>
      <c r="M1408" s="7"/>
    </row>
    <row r="1409" spans="2:13" ht="19.5" customHeight="1" x14ac:dyDescent="0.25">
      <c r="B1409" s="5" t="s">
        <v>1929</v>
      </c>
      <c r="C1409" s="6">
        <v>8594045933543</v>
      </c>
      <c r="D1409" s="14" t="s">
        <v>1930</v>
      </c>
      <c r="E1409" s="38">
        <v>21.712800000000005</v>
      </c>
      <c r="F1409" s="39">
        <f>VLOOKUP(H1409,Slevy!B:C,2,0)</f>
        <v>0.5</v>
      </c>
      <c r="G1409" s="40">
        <f>ABS((E1409*F1409)-E1409)</f>
        <v>10.856400000000002</v>
      </c>
      <c r="H1409" s="1" t="s">
        <v>12</v>
      </c>
      <c r="I1409" s="1" t="s">
        <v>2394</v>
      </c>
      <c r="J1409" s="11">
        <f>VLOOKUP(I1409,'%Zdražení'!A:C,3,0)</f>
        <v>0.09</v>
      </c>
      <c r="K1409" s="17"/>
      <c r="M1409" s="7"/>
    </row>
    <row r="1410" spans="2:13" ht="19.5" customHeight="1" x14ac:dyDescent="0.25">
      <c r="B1410" s="5" t="s">
        <v>1931</v>
      </c>
      <c r="C1410" s="6">
        <v>8594045937008</v>
      </c>
      <c r="D1410" s="14" t="s">
        <v>1932</v>
      </c>
      <c r="E1410" s="38">
        <v>21.712800000000005</v>
      </c>
      <c r="F1410" s="39">
        <f>VLOOKUP(H1410,Slevy!B:C,2,0)</f>
        <v>0.5</v>
      </c>
      <c r="G1410" s="40">
        <f>ABS((E1410*F1410)-E1410)</f>
        <v>10.856400000000002</v>
      </c>
      <c r="H1410" s="1" t="s">
        <v>12</v>
      </c>
      <c r="I1410" s="1" t="s">
        <v>2394</v>
      </c>
      <c r="J1410" s="11">
        <f>VLOOKUP(I1410,'%Zdražení'!A:C,3,0)</f>
        <v>0.09</v>
      </c>
      <c r="K1410" s="17"/>
      <c r="M1410" s="7"/>
    </row>
    <row r="1411" spans="2:13" ht="19.5" customHeight="1" x14ac:dyDescent="0.25">
      <c r="B1411" s="5" t="s">
        <v>1933</v>
      </c>
      <c r="C1411" s="6">
        <v>8595580556723</v>
      </c>
      <c r="D1411" s="14" t="s">
        <v>1934</v>
      </c>
      <c r="E1411" s="38">
        <v>23.118900000000004</v>
      </c>
      <c r="F1411" s="39">
        <f>VLOOKUP(H1411,Slevy!B:C,2,0)</f>
        <v>0.5</v>
      </c>
      <c r="G1411" s="40">
        <f>ABS((E1411*F1411)-E1411)</f>
        <v>11.559450000000002</v>
      </c>
      <c r="H1411" s="1" t="s">
        <v>12</v>
      </c>
      <c r="I1411" s="1" t="s">
        <v>2394</v>
      </c>
      <c r="J1411" s="11">
        <f>VLOOKUP(I1411,'%Zdražení'!A:C,3,0)</f>
        <v>0.09</v>
      </c>
      <c r="K1411" s="17"/>
      <c r="M1411" s="7"/>
    </row>
    <row r="1412" spans="2:13" ht="19.5" customHeight="1" x14ac:dyDescent="0.25">
      <c r="B1412" s="5" t="s">
        <v>1935</v>
      </c>
      <c r="C1412" s="6">
        <v>8595580503086</v>
      </c>
      <c r="D1412" s="14" t="s">
        <v>1936</v>
      </c>
      <c r="E1412" s="38">
        <v>30.247500000000002</v>
      </c>
      <c r="F1412" s="39">
        <f>VLOOKUP(H1412,Slevy!B:C,2,0)</f>
        <v>0.5</v>
      </c>
      <c r="G1412" s="40">
        <f>ABS((E1412*F1412)-E1412)</f>
        <v>15.123750000000001</v>
      </c>
      <c r="H1412" s="1" t="s">
        <v>12</v>
      </c>
      <c r="I1412" s="1" t="s">
        <v>2394</v>
      </c>
      <c r="J1412" s="11">
        <f>VLOOKUP(I1412,'%Zdražení'!A:C,3,0)</f>
        <v>0.09</v>
      </c>
      <c r="K1412" s="17"/>
      <c r="M1412" s="7"/>
    </row>
    <row r="1413" spans="2:13" ht="19.5" customHeight="1" x14ac:dyDescent="0.25">
      <c r="B1413" s="5" t="s">
        <v>1937</v>
      </c>
      <c r="C1413" s="6">
        <v>8594045933475</v>
      </c>
      <c r="D1413" s="14" t="s">
        <v>1938</v>
      </c>
      <c r="E1413" s="38">
        <v>14.420700000000002</v>
      </c>
      <c r="F1413" s="39">
        <f>VLOOKUP(H1413,Slevy!B:C,2,0)</f>
        <v>0.5</v>
      </c>
      <c r="G1413" s="40">
        <f>ABS((E1413*F1413)-E1413)</f>
        <v>7.2103500000000009</v>
      </c>
      <c r="H1413" s="1" t="s">
        <v>12</v>
      </c>
      <c r="I1413" s="1" t="s">
        <v>2394</v>
      </c>
      <c r="J1413" s="11">
        <f>VLOOKUP(I1413,'%Zdražení'!A:C,3,0)</f>
        <v>0.09</v>
      </c>
      <c r="K1413" s="17"/>
      <c r="M1413" s="7"/>
    </row>
    <row r="1414" spans="2:13" ht="19.5" customHeight="1" x14ac:dyDescent="0.25">
      <c r="B1414" s="5" t="s">
        <v>1939</v>
      </c>
      <c r="C1414" s="6">
        <v>8594045933482</v>
      </c>
      <c r="D1414" s="14" t="s">
        <v>1940</v>
      </c>
      <c r="E1414" s="38">
        <v>13.025500000000001</v>
      </c>
      <c r="F1414" s="39">
        <f>VLOOKUP(H1414,Slevy!B:C,2,0)</f>
        <v>0.5</v>
      </c>
      <c r="G1414" s="40">
        <f>ABS((E1414*F1414)-E1414)</f>
        <v>6.5127500000000005</v>
      </c>
      <c r="H1414" s="1" t="s">
        <v>12</v>
      </c>
      <c r="I1414" s="1" t="s">
        <v>2394</v>
      </c>
      <c r="J1414" s="11">
        <f>VLOOKUP(I1414,'%Zdražení'!A:C,3,0)</f>
        <v>0.09</v>
      </c>
      <c r="K1414" s="17"/>
      <c r="M1414" s="7"/>
    </row>
    <row r="1415" spans="2:13" ht="19.5" customHeight="1" x14ac:dyDescent="0.25">
      <c r="B1415" s="5" t="s">
        <v>1941</v>
      </c>
      <c r="C1415" s="6">
        <v>8594045936025</v>
      </c>
      <c r="D1415" s="14" t="s">
        <v>1942</v>
      </c>
      <c r="E1415" s="38">
        <v>24.503200000000003</v>
      </c>
      <c r="F1415" s="39">
        <f>VLOOKUP(H1415,Slevy!B:C,2,0)</f>
        <v>0.5</v>
      </c>
      <c r="G1415" s="40">
        <f>ABS((E1415*F1415)-E1415)</f>
        <v>12.251600000000002</v>
      </c>
      <c r="H1415" s="1" t="s">
        <v>12</v>
      </c>
      <c r="I1415" s="1" t="s">
        <v>2394</v>
      </c>
      <c r="J1415" s="11">
        <f>VLOOKUP(I1415,'%Zdražení'!A:C,3,0)</f>
        <v>0.09</v>
      </c>
      <c r="K1415" s="17"/>
      <c r="M1415" s="7"/>
    </row>
    <row r="1416" spans="2:13" ht="19.5" customHeight="1" x14ac:dyDescent="0.25">
      <c r="B1416" s="5" t="s">
        <v>1943</v>
      </c>
      <c r="C1416" s="6">
        <v>8595580518660</v>
      </c>
      <c r="D1416" s="14" t="s">
        <v>1944</v>
      </c>
      <c r="E1416" s="38">
        <v>24.503200000000003</v>
      </c>
      <c r="F1416" s="39">
        <f>VLOOKUP(H1416,Slevy!B:C,2,0)</f>
        <v>0.5</v>
      </c>
      <c r="G1416" s="40">
        <f>ABS((E1416*F1416)-E1416)</f>
        <v>12.251600000000002</v>
      </c>
      <c r="H1416" s="1" t="s">
        <v>12</v>
      </c>
      <c r="I1416" s="1" t="s">
        <v>2394</v>
      </c>
      <c r="J1416" s="11">
        <f>VLOOKUP(I1416,'%Zdražení'!A:C,3,0)</f>
        <v>0.09</v>
      </c>
      <c r="K1416" s="17"/>
      <c r="M1416" s="7"/>
    </row>
    <row r="1417" spans="2:13" ht="19.5" customHeight="1" x14ac:dyDescent="0.25">
      <c r="B1417" s="5" t="s">
        <v>1945</v>
      </c>
      <c r="C1417" s="6">
        <v>8595580547585</v>
      </c>
      <c r="D1417" s="14" t="s">
        <v>1946</v>
      </c>
      <c r="E1417" s="38">
        <v>32.078700000000005</v>
      </c>
      <c r="F1417" s="39">
        <f>VLOOKUP(H1417,Slevy!B:C,2,0)</f>
        <v>0.5</v>
      </c>
      <c r="G1417" s="40">
        <f>ABS((E1417*F1417)-E1417)</f>
        <v>16.039350000000002</v>
      </c>
      <c r="H1417" s="1" t="s">
        <v>12</v>
      </c>
      <c r="I1417" s="1" t="s">
        <v>2394</v>
      </c>
      <c r="J1417" s="11">
        <f>VLOOKUP(I1417,'%Zdražení'!A:C,3,0)</f>
        <v>0.09</v>
      </c>
      <c r="K1417" s="17"/>
      <c r="M1417" s="7"/>
    </row>
    <row r="1418" spans="2:13" ht="19.5" customHeight="1" x14ac:dyDescent="0.25">
      <c r="B1418" s="5" t="s">
        <v>1947</v>
      </c>
      <c r="C1418" s="6">
        <v>8595580547622</v>
      </c>
      <c r="D1418" s="14" t="s">
        <v>1948</v>
      </c>
      <c r="E1418" s="38">
        <v>29.408200000000004</v>
      </c>
      <c r="F1418" s="39">
        <f>VLOOKUP(H1418,Slevy!B:C,2,0)</f>
        <v>0.5</v>
      </c>
      <c r="G1418" s="40">
        <f>ABS((E1418*F1418)-E1418)</f>
        <v>14.704100000000002</v>
      </c>
      <c r="H1418" s="1" t="s">
        <v>12</v>
      </c>
      <c r="I1418" s="1" t="s">
        <v>2394</v>
      </c>
      <c r="J1418" s="11">
        <f>VLOOKUP(I1418,'%Zdražení'!A:C,3,0)</f>
        <v>0.09</v>
      </c>
      <c r="K1418" s="17"/>
      <c r="M1418" s="7"/>
    </row>
    <row r="1419" spans="2:13" ht="19.5" customHeight="1" x14ac:dyDescent="0.25">
      <c r="B1419" s="4"/>
      <c r="C1419" s="4"/>
      <c r="D1419" s="44" t="s">
        <v>1949</v>
      </c>
      <c r="E1419" s="37"/>
      <c r="F1419" s="37"/>
      <c r="G1419" s="37"/>
      <c r="H1419" s="4"/>
      <c r="I1419" s="4"/>
      <c r="J1419" s="4"/>
      <c r="K1419" s="4"/>
    </row>
    <row r="1420" spans="2:13" ht="19.5" customHeight="1" x14ac:dyDescent="0.25">
      <c r="B1420" s="5" t="s">
        <v>1950</v>
      </c>
      <c r="C1420" s="6">
        <v>8594045935387</v>
      </c>
      <c r="D1420" s="14" t="s">
        <v>1951</v>
      </c>
      <c r="E1420" s="38">
        <v>84.481600000000014</v>
      </c>
      <c r="F1420" s="39">
        <f>VLOOKUP(H1420,Slevy!B:C,2,0)</f>
        <v>0.5</v>
      </c>
      <c r="G1420" s="40">
        <f>ABS((E1420*F1420)-E1420)</f>
        <v>42.240800000000007</v>
      </c>
      <c r="H1420" s="1" t="s">
        <v>12</v>
      </c>
      <c r="I1420" s="1" t="s">
        <v>2396</v>
      </c>
      <c r="J1420" s="11">
        <f>VLOOKUP(I1420,'%Zdražení'!A:C,3,0)</f>
        <v>0.12</v>
      </c>
      <c r="K1420" s="17"/>
      <c r="M1420" s="7"/>
    </row>
    <row r="1421" spans="2:13" ht="19.5" customHeight="1" x14ac:dyDescent="0.25">
      <c r="B1421" s="5" t="s">
        <v>1952</v>
      </c>
      <c r="C1421" s="6">
        <v>8595580561543</v>
      </c>
      <c r="D1421" s="14" t="s">
        <v>1953</v>
      </c>
      <c r="E1421" s="38">
        <v>96.420800000000014</v>
      </c>
      <c r="F1421" s="39">
        <f>VLOOKUP(H1421,Slevy!B:C,2,0)</f>
        <v>0.5</v>
      </c>
      <c r="G1421" s="40">
        <f>ABS((E1421*F1421)-E1421)</f>
        <v>48.210400000000007</v>
      </c>
      <c r="H1421" s="1" t="s">
        <v>12</v>
      </c>
      <c r="I1421" s="1" t="s">
        <v>2396</v>
      </c>
      <c r="J1421" s="11">
        <f>VLOOKUP(I1421,'%Zdražení'!A:C,3,0)</f>
        <v>0.12</v>
      </c>
      <c r="K1421" s="17"/>
      <c r="M1421" s="7"/>
    </row>
    <row r="1422" spans="2:13" ht="19.5" customHeight="1" x14ac:dyDescent="0.25">
      <c r="B1422" s="5" t="s">
        <v>1954</v>
      </c>
      <c r="C1422" s="6">
        <v>8595580571672</v>
      </c>
      <c r="D1422" s="14" t="s">
        <v>1955</v>
      </c>
      <c r="E1422" s="38">
        <v>476.41440000000006</v>
      </c>
      <c r="F1422" s="39">
        <f>VLOOKUP(H1422,Slevy!B:C,2,0)</f>
        <v>0.5</v>
      </c>
      <c r="G1422" s="40">
        <f>ABS((E1422*F1422)-E1422)</f>
        <v>238.20720000000003</v>
      </c>
      <c r="H1422" s="1" t="s">
        <v>12</v>
      </c>
      <c r="I1422" s="1" t="s">
        <v>2396</v>
      </c>
      <c r="J1422" s="11">
        <f>VLOOKUP(I1422,'%Zdražení'!A:C,3,0)</f>
        <v>0.12</v>
      </c>
      <c r="K1422" s="17"/>
      <c r="M1422" s="7"/>
    </row>
    <row r="1423" spans="2:13" ht="19.5" customHeight="1" x14ac:dyDescent="0.25">
      <c r="B1423" s="5" t="s">
        <v>1956</v>
      </c>
      <c r="C1423" s="6">
        <v>8595580571665</v>
      </c>
      <c r="D1423" s="14" t="s">
        <v>1957</v>
      </c>
      <c r="E1423" s="38">
        <v>476.41440000000006</v>
      </c>
      <c r="F1423" s="39">
        <f>VLOOKUP(H1423,Slevy!B:C,2,0)</f>
        <v>0.5</v>
      </c>
      <c r="G1423" s="40">
        <f>ABS((E1423*F1423)-E1423)</f>
        <v>238.20720000000003</v>
      </c>
      <c r="H1423" s="1" t="s">
        <v>12</v>
      </c>
      <c r="I1423" s="1" t="s">
        <v>2396</v>
      </c>
      <c r="J1423" s="11">
        <f>VLOOKUP(I1423,'%Zdražení'!A:C,3,0)</f>
        <v>0.12</v>
      </c>
      <c r="K1423" s="17"/>
      <c r="M1423" s="7"/>
    </row>
    <row r="1424" spans="2:13" ht="19.5" customHeight="1" x14ac:dyDescent="0.25">
      <c r="B1424" s="5" t="s">
        <v>1958</v>
      </c>
      <c r="C1424" s="6">
        <v>8595580571696</v>
      </c>
      <c r="D1424" s="14" t="s">
        <v>1959</v>
      </c>
      <c r="E1424" s="38">
        <v>476.41440000000006</v>
      </c>
      <c r="F1424" s="39">
        <f>VLOOKUP(H1424,Slevy!B:C,2,0)</f>
        <v>0.5</v>
      </c>
      <c r="G1424" s="40">
        <f>ABS((E1424*F1424)-E1424)</f>
        <v>238.20720000000003</v>
      </c>
      <c r="H1424" s="1" t="s">
        <v>12</v>
      </c>
      <c r="I1424" s="1" t="s">
        <v>2396</v>
      </c>
      <c r="J1424" s="11">
        <f>VLOOKUP(I1424,'%Zdražení'!A:C,3,0)</f>
        <v>0.12</v>
      </c>
      <c r="K1424" s="17"/>
      <c r="M1424" s="7"/>
    </row>
    <row r="1425" spans="2:13" ht="19.5" customHeight="1" x14ac:dyDescent="0.25">
      <c r="B1425" s="5" t="s">
        <v>1960</v>
      </c>
      <c r="C1425" s="6">
        <v>8595580571689</v>
      </c>
      <c r="D1425" s="14" t="s">
        <v>1961</v>
      </c>
      <c r="E1425" s="38">
        <v>476.41440000000006</v>
      </c>
      <c r="F1425" s="39">
        <f>VLOOKUP(H1425,Slevy!B:C,2,0)</f>
        <v>0.5</v>
      </c>
      <c r="G1425" s="40">
        <f>ABS((E1425*F1425)-E1425)</f>
        <v>238.20720000000003</v>
      </c>
      <c r="H1425" s="1" t="s">
        <v>12</v>
      </c>
      <c r="I1425" s="1" t="s">
        <v>2396</v>
      </c>
      <c r="J1425" s="11">
        <f>VLOOKUP(I1425,'%Zdražení'!A:C,3,0)</f>
        <v>0.12</v>
      </c>
      <c r="K1425" s="17"/>
      <c r="M1425" s="7"/>
    </row>
    <row r="1426" spans="2:13" ht="19.5" customHeight="1" x14ac:dyDescent="0.25">
      <c r="B1426" s="5" t="s">
        <v>1962</v>
      </c>
      <c r="C1426" s="6">
        <v>8595580571658</v>
      </c>
      <c r="D1426" s="14" t="s">
        <v>1963</v>
      </c>
      <c r="E1426" s="38">
        <v>476.41440000000006</v>
      </c>
      <c r="F1426" s="39">
        <f>VLOOKUP(H1426,Slevy!B:C,2,0)</f>
        <v>0.5</v>
      </c>
      <c r="G1426" s="40">
        <f>ABS((E1426*F1426)-E1426)</f>
        <v>238.20720000000003</v>
      </c>
      <c r="H1426" s="1" t="s">
        <v>12</v>
      </c>
      <c r="I1426" s="1" t="s">
        <v>2396</v>
      </c>
      <c r="J1426" s="11">
        <f>VLOOKUP(I1426,'%Zdražení'!A:C,3,0)</f>
        <v>0.12</v>
      </c>
      <c r="K1426" s="17"/>
      <c r="M1426" s="7"/>
    </row>
    <row r="1427" spans="2:13" ht="19.5" customHeight="1" x14ac:dyDescent="0.25">
      <c r="B1427" s="5" t="s">
        <v>1964</v>
      </c>
      <c r="C1427" s="6">
        <v>8595580571641</v>
      </c>
      <c r="D1427" s="14" t="s">
        <v>1965</v>
      </c>
      <c r="E1427" s="38">
        <v>476.41440000000006</v>
      </c>
      <c r="F1427" s="39">
        <f>VLOOKUP(H1427,Slevy!B:C,2,0)</f>
        <v>0.5</v>
      </c>
      <c r="G1427" s="40">
        <f>ABS((E1427*F1427)-E1427)</f>
        <v>238.20720000000003</v>
      </c>
      <c r="H1427" s="1" t="s">
        <v>12</v>
      </c>
      <c r="I1427" s="1" t="s">
        <v>2396</v>
      </c>
      <c r="J1427" s="11">
        <f>VLOOKUP(I1427,'%Zdražení'!A:C,3,0)</f>
        <v>0.12</v>
      </c>
      <c r="K1427" s="17"/>
      <c r="M1427" s="7"/>
    </row>
    <row r="1428" spans="2:13" ht="19.5" customHeight="1" x14ac:dyDescent="0.25">
      <c r="B1428" s="5" t="s">
        <v>1966</v>
      </c>
      <c r="C1428" s="6">
        <v>8595580571634</v>
      </c>
      <c r="D1428" s="14" t="s">
        <v>1967</v>
      </c>
      <c r="E1428" s="38">
        <v>476.41440000000006</v>
      </c>
      <c r="F1428" s="39">
        <f>VLOOKUP(H1428,Slevy!B:C,2,0)</f>
        <v>0.5</v>
      </c>
      <c r="G1428" s="40">
        <f>ABS((E1428*F1428)-E1428)</f>
        <v>238.20720000000003</v>
      </c>
      <c r="H1428" s="1" t="s">
        <v>12</v>
      </c>
      <c r="I1428" s="1" t="s">
        <v>2396</v>
      </c>
      <c r="J1428" s="11">
        <f>VLOOKUP(I1428,'%Zdražení'!A:C,3,0)</f>
        <v>0.12</v>
      </c>
      <c r="K1428" s="17"/>
      <c r="M1428" s="7"/>
    </row>
    <row r="1429" spans="2:13" ht="19.5" customHeight="1" x14ac:dyDescent="0.25">
      <c r="B1429" s="5" t="s">
        <v>1968</v>
      </c>
      <c r="C1429" s="6">
        <v>8595580571627</v>
      </c>
      <c r="D1429" s="14" t="s">
        <v>1969</v>
      </c>
      <c r="E1429" s="38">
        <v>476.41440000000006</v>
      </c>
      <c r="F1429" s="39">
        <f>VLOOKUP(H1429,Slevy!B:C,2,0)</f>
        <v>0.5</v>
      </c>
      <c r="G1429" s="40">
        <f>ABS((E1429*F1429)-E1429)</f>
        <v>238.20720000000003</v>
      </c>
      <c r="H1429" s="1" t="s">
        <v>12</v>
      </c>
      <c r="I1429" s="1" t="s">
        <v>2396</v>
      </c>
      <c r="J1429" s="11">
        <f>VLOOKUP(I1429,'%Zdražení'!A:C,3,0)</f>
        <v>0.12</v>
      </c>
      <c r="K1429" s="17"/>
      <c r="M1429" s="7"/>
    </row>
    <row r="1430" spans="2:13" ht="19.5" customHeight="1" x14ac:dyDescent="0.25">
      <c r="B1430" s="5" t="s">
        <v>1970</v>
      </c>
      <c r="C1430" s="6">
        <v>8595580539351</v>
      </c>
      <c r="D1430" s="14" t="s">
        <v>1971</v>
      </c>
      <c r="E1430" s="38">
        <v>192.69600000000003</v>
      </c>
      <c r="F1430" s="39">
        <f>VLOOKUP(H1430,Slevy!B:C,2,0)</f>
        <v>0.5</v>
      </c>
      <c r="G1430" s="40">
        <f>ABS((E1430*F1430)-E1430)</f>
        <v>96.348000000000013</v>
      </c>
      <c r="H1430" s="1" t="s">
        <v>12</v>
      </c>
      <c r="I1430" s="1" t="s">
        <v>2396</v>
      </c>
      <c r="J1430" s="11">
        <f>VLOOKUP(I1430,'%Zdražení'!A:C,3,0)</f>
        <v>0.12</v>
      </c>
      <c r="K1430" s="17"/>
      <c r="M1430" s="7"/>
    </row>
    <row r="1431" spans="2:13" ht="19.5" customHeight="1" x14ac:dyDescent="0.25">
      <c r="B1431" s="5" t="s">
        <v>1972</v>
      </c>
      <c r="C1431" s="6">
        <v>8595580539689</v>
      </c>
      <c r="D1431" s="14" t="s">
        <v>1973</v>
      </c>
      <c r="E1431" s="38">
        <v>163.0384</v>
      </c>
      <c r="F1431" s="39">
        <f>VLOOKUP(H1431,Slevy!B:C,2,0)</f>
        <v>0.5</v>
      </c>
      <c r="G1431" s="40">
        <f>ABS((E1431*F1431)-E1431)</f>
        <v>81.519199999999998</v>
      </c>
      <c r="H1431" s="1" t="s">
        <v>12</v>
      </c>
      <c r="I1431" s="1" t="s">
        <v>2396</v>
      </c>
      <c r="J1431" s="11">
        <f>VLOOKUP(I1431,'%Zdražení'!A:C,3,0)</f>
        <v>0.12</v>
      </c>
      <c r="K1431" s="17"/>
      <c r="L1431" s="8" t="s">
        <v>307</v>
      </c>
      <c r="M1431" s="7"/>
    </row>
    <row r="1432" spans="2:13" ht="19.5" customHeight="1" x14ac:dyDescent="0.25">
      <c r="B1432" s="5" t="s">
        <v>1974</v>
      </c>
      <c r="C1432" s="6">
        <v>8595580558666</v>
      </c>
      <c r="D1432" s="14" t="s">
        <v>1975</v>
      </c>
      <c r="E1432" s="38">
        <v>206.08</v>
      </c>
      <c r="F1432" s="39">
        <f>VLOOKUP(H1432,Slevy!B:C,2,0)</f>
        <v>0.5</v>
      </c>
      <c r="G1432" s="40">
        <f>ABS((E1432*F1432)-E1432)</f>
        <v>103.04</v>
      </c>
      <c r="H1432" s="1" t="s">
        <v>12</v>
      </c>
      <c r="I1432" s="1" t="s">
        <v>2396</v>
      </c>
      <c r="J1432" s="11">
        <f>VLOOKUP(I1432,'%Zdražení'!A:C,3,0)</f>
        <v>0.12</v>
      </c>
      <c r="K1432" s="17"/>
      <c r="M1432" s="7"/>
    </row>
    <row r="1433" spans="2:13" ht="19.5" customHeight="1" x14ac:dyDescent="0.25">
      <c r="B1433" s="5" t="s">
        <v>1976</v>
      </c>
      <c r="C1433" s="6">
        <v>8594045931952</v>
      </c>
      <c r="D1433" s="14" t="s">
        <v>1977</v>
      </c>
      <c r="E1433" s="38">
        <v>109.64800000000001</v>
      </c>
      <c r="F1433" s="39">
        <f>VLOOKUP(H1433,Slevy!B:C,2,0)</f>
        <v>0.5</v>
      </c>
      <c r="G1433" s="40">
        <f>ABS((E1433*F1433)-E1433)</f>
        <v>54.824000000000005</v>
      </c>
      <c r="H1433" s="1" t="s">
        <v>12</v>
      </c>
      <c r="I1433" s="1" t="s">
        <v>2396</v>
      </c>
      <c r="J1433" s="11">
        <f>VLOOKUP(I1433,'%Zdražení'!A:C,3,0)</f>
        <v>0.12</v>
      </c>
      <c r="K1433" s="17"/>
      <c r="M1433" s="7"/>
    </row>
    <row r="1434" spans="2:13" ht="19.5" customHeight="1" x14ac:dyDescent="0.25">
      <c r="B1434" s="5" t="s">
        <v>1978</v>
      </c>
      <c r="C1434" s="6">
        <v>8595580500337</v>
      </c>
      <c r="D1434" s="14" t="s">
        <v>1979</v>
      </c>
      <c r="E1434" s="38">
        <v>84.481600000000014</v>
      </c>
      <c r="F1434" s="39">
        <f>VLOOKUP(H1434,Slevy!B:C,2,0)</f>
        <v>0.5</v>
      </c>
      <c r="G1434" s="40">
        <f>ABS((E1434*F1434)-E1434)</f>
        <v>42.240800000000007</v>
      </c>
      <c r="H1434" s="1" t="s">
        <v>12</v>
      </c>
      <c r="I1434" s="1" t="s">
        <v>2396</v>
      </c>
      <c r="J1434" s="11">
        <f>VLOOKUP(I1434,'%Zdražení'!A:C,3,0)</f>
        <v>0.12</v>
      </c>
      <c r="K1434" s="17"/>
      <c r="M1434" s="7"/>
    </row>
    <row r="1435" spans="2:13" ht="19.5" customHeight="1" x14ac:dyDescent="0.25">
      <c r="B1435" s="5" t="s">
        <v>1980</v>
      </c>
      <c r="C1435" s="6">
        <v>8595580500344</v>
      </c>
      <c r="D1435" s="14" t="s">
        <v>1981</v>
      </c>
      <c r="E1435" s="38">
        <v>96.420800000000014</v>
      </c>
      <c r="F1435" s="39">
        <f>VLOOKUP(H1435,Slevy!B:C,2,0)</f>
        <v>0.5</v>
      </c>
      <c r="G1435" s="40">
        <f>ABS((E1435*F1435)-E1435)</f>
        <v>48.210400000000007</v>
      </c>
      <c r="H1435" s="1" t="s">
        <v>12</v>
      </c>
      <c r="I1435" s="1" t="s">
        <v>2396</v>
      </c>
      <c r="J1435" s="11">
        <f>VLOOKUP(I1435,'%Zdražení'!A:C,3,0)</f>
        <v>0.12</v>
      </c>
      <c r="K1435" s="17"/>
      <c r="M1435" s="7"/>
    </row>
    <row r="1436" spans="2:13" ht="19.5" customHeight="1" x14ac:dyDescent="0.25">
      <c r="B1436" s="5" t="s">
        <v>1982</v>
      </c>
      <c r="C1436" s="6">
        <v>8595580539368</v>
      </c>
      <c r="D1436" s="14" t="s">
        <v>1983</v>
      </c>
      <c r="E1436" s="38">
        <v>192.69600000000003</v>
      </c>
      <c r="F1436" s="39">
        <f>VLOOKUP(H1436,Slevy!B:C,2,0)</f>
        <v>0.5</v>
      </c>
      <c r="G1436" s="40">
        <f>ABS((E1436*F1436)-E1436)</f>
        <v>96.348000000000013</v>
      </c>
      <c r="H1436" s="1" t="s">
        <v>12</v>
      </c>
      <c r="I1436" s="1" t="s">
        <v>2396</v>
      </c>
      <c r="J1436" s="11">
        <f>VLOOKUP(I1436,'%Zdražení'!A:C,3,0)</f>
        <v>0.12</v>
      </c>
      <c r="K1436" s="17"/>
      <c r="M1436" s="7"/>
    </row>
    <row r="1437" spans="2:13" ht="19.5" customHeight="1" x14ac:dyDescent="0.25">
      <c r="B1437" s="5" t="s">
        <v>1984</v>
      </c>
      <c r="C1437" s="6">
        <v>8594045937565</v>
      </c>
      <c r="D1437" s="14" t="s">
        <v>1951</v>
      </c>
      <c r="E1437" s="38">
        <v>72.676800000000014</v>
      </c>
      <c r="F1437" s="39">
        <f>VLOOKUP(H1437,Slevy!B:C,2,0)</f>
        <v>0.5</v>
      </c>
      <c r="G1437" s="40">
        <f>ABS((E1437*F1437)-E1437)</f>
        <v>36.338400000000007</v>
      </c>
      <c r="H1437" s="1" t="s">
        <v>12</v>
      </c>
      <c r="I1437" s="1" t="s">
        <v>2396</v>
      </c>
      <c r="J1437" s="11">
        <f>VLOOKUP(I1437,'%Zdražení'!A:C,3,0)</f>
        <v>0.12</v>
      </c>
      <c r="K1437" s="17"/>
      <c r="M1437" s="7"/>
    </row>
    <row r="1438" spans="2:13" ht="19.5" customHeight="1" x14ac:dyDescent="0.25">
      <c r="B1438" s="5" t="s">
        <v>1985</v>
      </c>
      <c r="C1438" s="6">
        <v>8594045937572</v>
      </c>
      <c r="D1438" s="14" t="s">
        <v>1953</v>
      </c>
      <c r="E1438" s="38">
        <v>84.481600000000014</v>
      </c>
      <c r="F1438" s="39">
        <f>VLOOKUP(H1438,Slevy!B:C,2,0)</f>
        <v>0.5</v>
      </c>
      <c r="G1438" s="40">
        <f>ABS((E1438*F1438)-E1438)</f>
        <v>42.240800000000007</v>
      </c>
      <c r="H1438" s="1" t="s">
        <v>12</v>
      </c>
      <c r="I1438" s="1" t="s">
        <v>2396</v>
      </c>
      <c r="J1438" s="11">
        <f>VLOOKUP(I1438,'%Zdražení'!A:C,3,0)</f>
        <v>0.12</v>
      </c>
      <c r="K1438" s="17"/>
      <c r="M1438" s="7"/>
    </row>
    <row r="1439" spans="2:13" ht="19.5" customHeight="1" x14ac:dyDescent="0.25">
      <c r="B1439" s="5" t="s">
        <v>1986</v>
      </c>
      <c r="C1439" s="6">
        <v>8595580506582</v>
      </c>
      <c r="D1439" s="14" t="s">
        <v>1987</v>
      </c>
      <c r="E1439" s="38">
        <v>131.95840000000001</v>
      </c>
      <c r="F1439" s="39">
        <f>VLOOKUP(H1439,Slevy!B:C,2,0)</f>
        <v>0.5</v>
      </c>
      <c r="G1439" s="40">
        <f>ABS((E1439*F1439)-E1439)</f>
        <v>65.979200000000006</v>
      </c>
      <c r="H1439" s="1" t="s">
        <v>12</v>
      </c>
      <c r="I1439" s="1" t="s">
        <v>2396</v>
      </c>
      <c r="J1439" s="11">
        <f>VLOOKUP(I1439,'%Zdražení'!A:C,3,0)</f>
        <v>0.12</v>
      </c>
      <c r="K1439" s="17"/>
      <c r="M1439" s="7"/>
    </row>
    <row r="1440" spans="2:13" ht="19.5" customHeight="1" x14ac:dyDescent="0.25">
      <c r="B1440" s="5" t="s">
        <v>1988</v>
      </c>
      <c r="C1440" s="6">
        <v>8595580577315</v>
      </c>
      <c r="D1440" s="14" t="s">
        <v>1989</v>
      </c>
      <c r="E1440" s="38">
        <v>359.52000000000004</v>
      </c>
      <c r="F1440" s="39">
        <f>VLOOKUP(H1440,Slevy!B:C,2,0)</f>
        <v>0.5</v>
      </c>
      <c r="G1440" s="40">
        <f>ABS((E1440*F1440)-E1440)</f>
        <v>179.76000000000002</v>
      </c>
      <c r="H1440" s="1" t="s">
        <v>12</v>
      </c>
      <c r="I1440" s="1" t="s">
        <v>2396</v>
      </c>
      <c r="J1440" s="11">
        <f>VLOOKUP(I1440,'%Zdražení'!A:C,3,0)</f>
        <v>0.12</v>
      </c>
      <c r="K1440" s="17"/>
      <c r="M1440" s="7"/>
    </row>
    <row r="1441" spans="2:13" ht="19.5" customHeight="1" x14ac:dyDescent="0.25">
      <c r="B1441" s="5" t="s">
        <v>1990</v>
      </c>
      <c r="C1441" s="6">
        <v>8595580574741</v>
      </c>
      <c r="D1441" s="14" t="s">
        <v>1991</v>
      </c>
      <c r="E1441" s="38">
        <v>319.53600000000006</v>
      </c>
      <c r="F1441" s="39">
        <f>VLOOKUP(H1441,Slevy!B:C,2,0)</f>
        <v>0.5</v>
      </c>
      <c r="G1441" s="40">
        <f>ABS((E1441*F1441)-E1441)</f>
        <v>159.76800000000003</v>
      </c>
      <c r="H1441" s="1" t="s">
        <v>12</v>
      </c>
      <c r="I1441" s="1" t="s">
        <v>2396</v>
      </c>
      <c r="J1441" s="11">
        <f>VLOOKUP(I1441,'%Zdražení'!A:C,3,0)</f>
        <v>0.12</v>
      </c>
      <c r="K1441" s="17"/>
      <c r="M1441" s="7"/>
    </row>
    <row r="1442" spans="2:13" ht="19.5" customHeight="1" x14ac:dyDescent="0.25">
      <c r="B1442" s="5" t="s">
        <v>1992</v>
      </c>
      <c r="C1442" s="6">
        <v>8594045930887</v>
      </c>
      <c r="D1442" s="14" t="s">
        <v>1993</v>
      </c>
      <c r="E1442" s="38">
        <v>100.74400000000001</v>
      </c>
      <c r="F1442" s="39">
        <f>VLOOKUP(H1442,Slevy!B:C,2,0)</f>
        <v>0.5</v>
      </c>
      <c r="G1442" s="40">
        <f>ABS((E1442*F1442)-E1442)</f>
        <v>50.372000000000007</v>
      </c>
      <c r="H1442" s="1" t="s">
        <v>12</v>
      </c>
      <c r="I1442" s="1" t="s">
        <v>2396</v>
      </c>
      <c r="J1442" s="11">
        <f>VLOOKUP(I1442,'%Zdražení'!A:C,3,0)</f>
        <v>0.12</v>
      </c>
      <c r="K1442" s="17"/>
      <c r="M1442" s="7"/>
    </row>
    <row r="1443" spans="2:13" ht="19.5" customHeight="1" x14ac:dyDescent="0.25">
      <c r="B1443" s="5" t="s">
        <v>1994</v>
      </c>
      <c r="C1443" s="6">
        <v>8595580571757</v>
      </c>
      <c r="D1443" s="14" t="s">
        <v>1995</v>
      </c>
      <c r="E1443" s="38">
        <v>297.03520000000003</v>
      </c>
      <c r="F1443" s="39">
        <f>VLOOKUP(H1443,Slevy!B:C,2,0)</f>
        <v>0.5</v>
      </c>
      <c r="G1443" s="40">
        <f>ABS((E1443*F1443)-E1443)</f>
        <v>148.51760000000002</v>
      </c>
      <c r="H1443" s="1" t="s">
        <v>12</v>
      </c>
      <c r="I1443" s="1" t="s">
        <v>2396</v>
      </c>
      <c r="J1443" s="11">
        <f>VLOOKUP(I1443,'%Zdražení'!A:C,3,0)</f>
        <v>0.12</v>
      </c>
      <c r="K1443" s="17"/>
      <c r="M1443" s="7"/>
    </row>
    <row r="1444" spans="2:13" ht="19.5" customHeight="1" x14ac:dyDescent="0.25">
      <c r="B1444" s="5" t="s">
        <v>1996</v>
      </c>
      <c r="C1444" s="6">
        <v>8595580571740</v>
      </c>
      <c r="D1444" s="14" t="s">
        <v>1997</v>
      </c>
      <c r="E1444" s="38">
        <v>297.03520000000003</v>
      </c>
      <c r="F1444" s="39">
        <f>VLOOKUP(H1444,Slevy!B:C,2,0)</f>
        <v>0.5</v>
      </c>
      <c r="G1444" s="40">
        <f>ABS((E1444*F1444)-E1444)</f>
        <v>148.51760000000002</v>
      </c>
      <c r="H1444" s="1" t="s">
        <v>12</v>
      </c>
      <c r="I1444" s="1" t="s">
        <v>2396</v>
      </c>
      <c r="J1444" s="11">
        <f>VLOOKUP(I1444,'%Zdražení'!A:C,3,0)</f>
        <v>0.12</v>
      </c>
      <c r="K1444" s="17"/>
      <c r="M1444" s="7"/>
    </row>
    <row r="1445" spans="2:13" ht="19.5" customHeight="1" x14ac:dyDescent="0.25">
      <c r="B1445" s="5" t="s">
        <v>1998</v>
      </c>
      <c r="C1445" s="6">
        <v>8595580571771</v>
      </c>
      <c r="D1445" s="14" t="s">
        <v>1999</v>
      </c>
      <c r="E1445" s="38">
        <v>297.03520000000003</v>
      </c>
      <c r="F1445" s="39">
        <f>VLOOKUP(H1445,Slevy!B:C,2,0)</f>
        <v>0.5</v>
      </c>
      <c r="G1445" s="40">
        <f>ABS((E1445*F1445)-E1445)</f>
        <v>148.51760000000002</v>
      </c>
      <c r="H1445" s="1" t="s">
        <v>12</v>
      </c>
      <c r="I1445" s="1" t="s">
        <v>2396</v>
      </c>
      <c r="J1445" s="11">
        <f>VLOOKUP(I1445,'%Zdražení'!A:C,3,0)</f>
        <v>0.12</v>
      </c>
      <c r="K1445" s="17"/>
      <c r="M1445" s="7"/>
    </row>
    <row r="1446" spans="2:13" ht="19.5" customHeight="1" x14ac:dyDescent="0.25">
      <c r="B1446" s="5" t="s">
        <v>2000</v>
      </c>
      <c r="C1446" s="6">
        <v>8595580571764</v>
      </c>
      <c r="D1446" s="14" t="s">
        <v>2001</v>
      </c>
      <c r="E1446" s="38">
        <v>297.03520000000003</v>
      </c>
      <c r="F1446" s="39">
        <f>VLOOKUP(H1446,Slevy!B:C,2,0)</f>
        <v>0.5</v>
      </c>
      <c r="G1446" s="40">
        <f>ABS((E1446*F1446)-E1446)</f>
        <v>148.51760000000002</v>
      </c>
      <c r="H1446" s="1" t="s">
        <v>12</v>
      </c>
      <c r="I1446" s="1" t="s">
        <v>2396</v>
      </c>
      <c r="J1446" s="11">
        <f>VLOOKUP(I1446,'%Zdražení'!A:C,3,0)</f>
        <v>0.12</v>
      </c>
      <c r="K1446" s="17"/>
      <c r="M1446" s="7"/>
    </row>
    <row r="1447" spans="2:13" ht="19.5" customHeight="1" x14ac:dyDescent="0.25">
      <c r="B1447" s="5" t="s">
        <v>2002</v>
      </c>
      <c r="C1447" s="6">
        <v>8595580571733</v>
      </c>
      <c r="D1447" s="14" t="s">
        <v>2003</v>
      </c>
      <c r="E1447" s="38">
        <v>297.03520000000003</v>
      </c>
      <c r="F1447" s="39">
        <f>VLOOKUP(H1447,Slevy!B:C,2,0)</f>
        <v>0.5</v>
      </c>
      <c r="G1447" s="40">
        <f>ABS((E1447*F1447)-E1447)</f>
        <v>148.51760000000002</v>
      </c>
      <c r="H1447" s="1" t="s">
        <v>12</v>
      </c>
      <c r="I1447" s="1" t="s">
        <v>2396</v>
      </c>
      <c r="J1447" s="11">
        <f>VLOOKUP(I1447,'%Zdražení'!A:C,3,0)</f>
        <v>0.12</v>
      </c>
      <c r="K1447" s="17"/>
      <c r="M1447" s="7"/>
    </row>
    <row r="1448" spans="2:13" ht="19.5" customHeight="1" x14ac:dyDescent="0.25">
      <c r="B1448" s="5" t="s">
        <v>2004</v>
      </c>
      <c r="C1448" s="6">
        <v>8595580571726</v>
      </c>
      <c r="D1448" s="14" t="s">
        <v>2005</v>
      </c>
      <c r="E1448" s="38">
        <v>297.03520000000003</v>
      </c>
      <c r="F1448" s="39">
        <f>VLOOKUP(H1448,Slevy!B:C,2,0)</f>
        <v>0.5</v>
      </c>
      <c r="G1448" s="40">
        <f>ABS((E1448*F1448)-E1448)</f>
        <v>148.51760000000002</v>
      </c>
      <c r="H1448" s="1" t="s">
        <v>12</v>
      </c>
      <c r="I1448" s="1" t="s">
        <v>2396</v>
      </c>
      <c r="J1448" s="11">
        <f>VLOOKUP(I1448,'%Zdražení'!A:C,3,0)</f>
        <v>0.12</v>
      </c>
      <c r="K1448" s="17"/>
      <c r="M1448" s="7"/>
    </row>
    <row r="1449" spans="2:13" ht="19.5" customHeight="1" x14ac:dyDescent="0.25">
      <c r="B1449" s="5" t="s">
        <v>2006</v>
      </c>
      <c r="C1449" s="6">
        <v>8595580571719</v>
      </c>
      <c r="D1449" s="14" t="s">
        <v>2007</v>
      </c>
      <c r="E1449" s="38">
        <v>297.03520000000003</v>
      </c>
      <c r="F1449" s="39">
        <f>VLOOKUP(H1449,Slevy!B:C,2,0)</f>
        <v>0.5</v>
      </c>
      <c r="G1449" s="40">
        <f>ABS((E1449*F1449)-E1449)</f>
        <v>148.51760000000002</v>
      </c>
      <c r="H1449" s="1" t="s">
        <v>12</v>
      </c>
      <c r="I1449" s="1" t="s">
        <v>2396</v>
      </c>
      <c r="J1449" s="11">
        <f>VLOOKUP(I1449,'%Zdražení'!A:C,3,0)</f>
        <v>0.12</v>
      </c>
      <c r="K1449" s="17"/>
      <c r="M1449" s="7"/>
    </row>
    <row r="1450" spans="2:13" ht="19.5" customHeight="1" x14ac:dyDescent="0.25">
      <c r="B1450" s="5" t="s">
        <v>2008</v>
      </c>
      <c r="C1450" s="6">
        <v>8595580571702</v>
      </c>
      <c r="D1450" s="14" t="s">
        <v>2009</v>
      </c>
      <c r="E1450" s="38">
        <v>297.03520000000003</v>
      </c>
      <c r="F1450" s="39">
        <f>VLOOKUP(H1450,Slevy!B:C,2,0)</f>
        <v>0.5</v>
      </c>
      <c r="G1450" s="40">
        <f>ABS((E1450*F1450)-E1450)</f>
        <v>148.51760000000002</v>
      </c>
      <c r="H1450" s="1" t="s">
        <v>12</v>
      </c>
      <c r="I1450" s="1" t="s">
        <v>2396</v>
      </c>
      <c r="J1450" s="11">
        <f>VLOOKUP(I1450,'%Zdražení'!A:C,3,0)</f>
        <v>0.12</v>
      </c>
      <c r="K1450" s="17"/>
      <c r="M1450" s="7"/>
    </row>
    <row r="1451" spans="2:13" ht="19.5" customHeight="1" x14ac:dyDescent="0.25">
      <c r="B1451" s="5" t="s">
        <v>2010</v>
      </c>
      <c r="C1451" s="6">
        <v>8595580539719</v>
      </c>
      <c r="D1451" s="14" t="s">
        <v>2011</v>
      </c>
      <c r="E1451" s="38">
        <v>180.8912</v>
      </c>
      <c r="F1451" s="39">
        <f>VLOOKUP(H1451,Slevy!B:C,2,0)</f>
        <v>0.5</v>
      </c>
      <c r="G1451" s="40">
        <f>ABS((E1451*F1451)-E1451)</f>
        <v>90.445599999999999</v>
      </c>
      <c r="H1451" s="1" t="s">
        <v>12</v>
      </c>
      <c r="I1451" s="1" t="s">
        <v>2396</v>
      </c>
      <c r="J1451" s="11">
        <f>VLOOKUP(I1451,'%Zdražení'!A:C,3,0)</f>
        <v>0.12</v>
      </c>
      <c r="K1451" s="17"/>
      <c r="L1451" s="8" t="s">
        <v>307</v>
      </c>
      <c r="M1451" s="7"/>
    </row>
    <row r="1452" spans="2:13" ht="19.5" customHeight="1" x14ac:dyDescent="0.25">
      <c r="B1452" s="5" t="s">
        <v>2012</v>
      </c>
      <c r="C1452" s="6">
        <v>8595580558741</v>
      </c>
      <c r="D1452" s="14" t="s">
        <v>2013</v>
      </c>
      <c r="E1452" s="38">
        <v>159.44320000000002</v>
      </c>
      <c r="F1452" s="39">
        <f>VLOOKUP(H1452,Slevy!B:C,2,0)</f>
        <v>0.5</v>
      </c>
      <c r="G1452" s="40">
        <f>ABS((E1452*F1452)-E1452)</f>
        <v>79.721600000000009</v>
      </c>
      <c r="H1452" s="1" t="s">
        <v>12</v>
      </c>
      <c r="I1452" s="1" t="s">
        <v>2396</v>
      </c>
      <c r="J1452" s="11">
        <f>VLOOKUP(I1452,'%Zdražení'!A:C,3,0)</f>
        <v>0.12</v>
      </c>
      <c r="K1452" s="17"/>
      <c r="M1452" s="7"/>
    </row>
    <row r="1453" spans="2:13" ht="19.5" customHeight="1" x14ac:dyDescent="0.25">
      <c r="B1453" s="5" t="s">
        <v>2014</v>
      </c>
      <c r="C1453" s="6">
        <v>8595580567194</v>
      </c>
      <c r="D1453" s="14" t="s">
        <v>2015</v>
      </c>
      <c r="E1453" s="38">
        <v>159.44320000000002</v>
      </c>
      <c r="F1453" s="39">
        <f>VLOOKUP(H1453,Slevy!B:C,2,0)</f>
        <v>0.5</v>
      </c>
      <c r="G1453" s="40">
        <f>ABS((E1453*F1453)-E1453)</f>
        <v>79.721600000000009</v>
      </c>
      <c r="H1453" s="1" t="s">
        <v>12</v>
      </c>
      <c r="I1453" s="1" t="s">
        <v>2396</v>
      </c>
      <c r="J1453" s="11">
        <f>VLOOKUP(I1453,'%Zdražení'!A:C,3,0)</f>
        <v>0.12</v>
      </c>
      <c r="K1453" s="17"/>
      <c r="M1453" s="7"/>
    </row>
    <row r="1454" spans="2:13" ht="19.5" customHeight="1" x14ac:dyDescent="0.25">
      <c r="B1454" s="5" t="s">
        <v>2016</v>
      </c>
      <c r="C1454" s="6">
        <v>8594045930894</v>
      </c>
      <c r="D1454" s="14" t="s">
        <v>2017</v>
      </c>
      <c r="E1454" s="38">
        <v>57.859200000000001</v>
      </c>
      <c r="F1454" s="39">
        <f>VLOOKUP(H1454,Slevy!B:C,2,0)</f>
        <v>0.5</v>
      </c>
      <c r="G1454" s="40">
        <f>ABS((E1454*F1454)-E1454)</f>
        <v>28.929600000000001</v>
      </c>
      <c r="H1454" s="1" t="s">
        <v>12</v>
      </c>
      <c r="I1454" s="1" t="s">
        <v>2396</v>
      </c>
      <c r="J1454" s="11">
        <f>VLOOKUP(I1454,'%Zdražení'!A:C,3,0)</f>
        <v>0.12</v>
      </c>
      <c r="K1454" s="17"/>
      <c r="M1454" s="7"/>
    </row>
    <row r="1455" spans="2:13" ht="19.5" customHeight="1" x14ac:dyDescent="0.25">
      <c r="B1455" s="5" t="s">
        <v>2018</v>
      </c>
      <c r="C1455" s="6">
        <v>8595580566432</v>
      </c>
      <c r="D1455" s="14" t="s">
        <v>2019</v>
      </c>
      <c r="E1455" s="38">
        <v>100.74400000000001</v>
      </c>
      <c r="F1455" s="39">
        <f>VLOOKUP(H1455,Slevy!B:C,2,0)</f>
        <v>0.5</v>
      </c>
      <c r="G1455" s="40">
        <f>ABS((E1455*F1455)-E1455)</f>
        <v>50.372000000000007</v>
      </c>
      <c r="H1455" s="1" t="s">
        <v>12</v>
      </c>
      <c r="I1455" s="1" t="s">
        <v>2396</v>
      </c>
      <c r="J1455" s="11">
        <f>VLOOKUP(I1455,'%Zdražení'!A:C,3,0)</f>
        <v>0.12</v>
      </c>
      <c r="K1455" s="17"/>
      <c r="M1455" s="7"/>
    </row>
    <row r="1456" spans="2:13" ht="19.5" customHeight="1" x14ac:dyDescent="0.25">
      <c r="B1456" s="5" t="s">
        <v>2020</v>
      </c>
      <c r="C1456" s="6">
        <v>8595580566449</v>
      </c>
      <c r="D1456" s="14" t="s">
        <v>2021</v>
      </c>
      <c r="E1456" s="38">
        <v>180.8912</v>
      </c>
      <c r="F1456" s="39">
        <f>VLOOKUP(H1456,Slevy!B:C,2,0)</f>
        <v>0.5</v>
      </c>
      <c r="G1456" s="40">
        <f>ABS((E1456*F1456)-E1456)</f>
        <v>90.445599999999999</v>
      </c>
      <c r="H1456" s="1" t="s">
        <v>12</v>
      </c>
      <c r="I1456" s="1" t="s">
        <v>2396</v>
      </c>
      <c r="J1456" s="11">
        <f>VLOOKUP(I1456,'%Zdražení'!A:C,3,0)</f>
        <v>0.12</v>
      </c>
      <c r="K1456" s="17"/>
      <c r="M1456" s="7"/>
    </row>
    <row r="1457" spans="2:13" ht="19.5" customHeight="1" x14ac:dyDescent="0.25">
      <c r="B1457" s="5" t="s">
        <v>2022</v>
      </c>
      <c r="C1457" s="6">
        <v>8595580566456</v>
      </c>
      <c r="D1457" s="14" t="s">
        <v>2023</v>
      </c>
      <c r="E1457" s="38">
        <v>159.44320000000002</v>
      </c>
      <c r="F1457" s="39">
        <f>VLOOKUP(H1457,Slevy!B:C,2,0)</f>
        <v>0.5</v>
      </c>
      <c r="G1457" s="40">
        <f>ABS((E1457*F1457)-E1457)</f>
        <v>79.721600000000009</v>
      </c>
      <c r="H1457" s="1" t="s">
        <v>12</v>
      </c>
      <c r="I1457" s="1" t="s">
        <v>2396</v>
      </c>
      <c r="J1457" s="11">
        <f>VLOOKUP(I1457,'%Zdražení'!A:C,3,0)</f>
        <v>0.12</v>
      </c>
      <c r="K1457" s="17"/>
      <c r="M1457" s="7"/>
    </row>
    <row r="1458" spans="2:13" ht="19.5" customHeight="1" x14ac:dyDescent="0.25">
      <c r="B1458" s="5" t="s">
        <v>2024</v>
      </c>
      <c r="C1458" s="6">
        <v>8595580567200</v>
      </c>
      <c r="D1458" s="14" t="s">
        <v>2025</v>
      </c>
      <c r="E1458" s="38">
        <v>159.44320000000002</v>
      </c>
      <c r="F1458" s="39">
        <f>VLOOKUP(H1458,Slevy!B:C,2,0)</f>
        <v>0.5</v>
      </c>
      <c r="G1458" s="40">
        <f>ABS((E1458*F1458)-E1458)</f>
        <v>79.721600000000009</v>
      </c>
      <c r="H1458" s="1" t="s">
        <v>12</v>
      </c>
      <c r="I1458" s="1" t="s">
        <v>2396</v>
      </c>
      <c r="J1458" s="11">
        <f>VLOOKUP(I1458,'%Zdražení'!A:C,3,0)</f>
        <v>0.12</v>
      </c>
      <c r="K1458" s="17"/>
      <c r="M1458" s="7"/>
    </row>
    <row r="1459" spans="2:13" ht="19.5" customHeight="1" x14ac:dyDescent="0.25">
      <c r="B1459" s="5" t="s">
        <v>2026</v>
      </c>
      <c r="C1459" s="6">
        <v>8595580566463</v>
      </c>
      <c r="D1459" s="14" t="s">
        <v>2027</v>
      </c>
      <c r="E1459" s="38">
        <v>57.859200000000001</v>
      </c>
      <c r="F1459" s="39">
        <f>VLOOKUP(H1459,Slevy!B:C,2,0)</f>
        <v>0.5</v>
      </c>
      <c r="G1459" s="40">
        <f>ABS((E1459*F1459)-E1459)</f>
        <v>28.929600000000001</v>
      </c>
      <c r="H1459" s="1" t="s">
        <v>12</v>
      </c>
      <c r="I1459" s="1" t="s">
        <v>2396</v>
      </c>
      <c r="J1459" s="11">
        <f>VLOOKUP(I1459,'%Zdražení'!A:C,3,0)</f>
        <v>0.12</v>
      </c>
      <c r="K1459" s="17"/>
      <c r="M1459" s="7"/>
    </row>
    <row r="1460" spans="2:13" ht="19.5" customHeight="1" x14ac:dyDescent="0.25">
      <c r="B1460" s="5" t="s">
        <v>2028</v>
      </c>
      <c r="C1460" s="6">
        <v>8594045937589</v>
      </c>
      <c r="D1460" s="14" t="s">
        <v>2029</v>
      </c>
      <c r="E1460" s="38">
        <v>201.60000000000002</v>
      </c>
      <c r="F1460" s="39">
        <f>VLOOKUP(H1460,Slevy!B:C,2,0)</f>
        <v>0.5</v>
      </c>
      <c r="G1460" s="40">
        <f>ABS((E1460*F1460)-E1460)</f>
        <v>100.80000000000001</v>
      </c>
      <c r="H1460" s="1" t="s">
        <v>12</v>
      </c>
      <c r="I1460" s="1" t="s">
        <v>2396</v>
      </c>
      <c r="J1460" s="11">
        <f>VLOOKUP(I1460,'%Zdražení'!A:C,3,0)</f>
        <v>0.12</v>
      </c>
      <c r="K1460" s="17"/>
      <c r="M1460" s="7"/>
    </row>
    <row r="1461" spans="2:13" ht="19.5" customHeight="1" x14ac:dyDescent="0.25">
      <c r="B1461" s="5" t="s">
        <v>2030</v>
      </c>
      <c r="C1461" s="6">
        <v>8595580571597</v>
      </c>
      <c r="D1461" s="14" t="s">
        <v>2031</v>
      </c>
      <c r="E1461" s="38">
        <v>980.91840000000013</v>
      </c>
      <c r="F1461" s="39">
        <f>VLOOKUP(H1461,Slevy!B:C,2,0)</f>
        <v>0.5</v>
      </c>
      <c r="G1461" s="40">
        <f>ABS((E1461*F1461)-E1461)</f>
        <v>490.45920000000007</v>
      </c>
      <c r="H1461" s="1" t="s">
        <v>12</v>
      </c>
      <c r="I1461" s="1" t="s">
        <v>2396</v>
      </c>
      <c r="J1461" s="11">
        <f>VLOOKUP(I1461,'%Zdražení'!A:C,3,0)</f>
        <v>0.12</v>
      </c>
      <c r="K1461" s="17"/>
      <c r="M1461" s="7"/>
    </row>
    <row r="1462" spans="2:13" ht="19.5" customHeight="1" x14ac:dyDescent="0.25">
      <c r="B1462" s="5" t="s">
        <v>2032</v>
      </c>
      <c r="C1462" s="6">
        <v>8595580571580</v>
      </c>
      <c r="D1462" s="14" t="s">
        <v>2033</v>
      </c>
      <c r="E1462" s="38">
        <v>980.91840000000013</v>
      </c>
      <c r="F1462" s="39">
        <f>VLOOKUP(H1462,Slevy!B:C,2,0)</f>
        <v>0.5</v>
      </c>
      <c r="G1462" s="40">
        <f>ABS((E1462*F1462)-E1462)</f>
        <v>490.45920000000007</v>
      </c>
      <c r="H1462" s="1" t="s">
        <v>12</v>
      </c>
      <c r="I1462" s="1" t="s">
        <v>2396</v>
      </c>
      <c r="J1462" s="11">
        <f>VLOOKUP(I1462,'%Zdražení'!A:C,3,0)</f>
        <v>0.12</v>
      </c>
      <c r="K1462" s="17"/>
      <c r="M1462" s="7"/>
    </row>
    <row r="1463" spans="2:13" ht="19.5" customHeight="1" x14ac:dyDescent="0.25">
      <c r="B1463" s="5" t="s">
        <v>2034</v>
      </c>
      <c r="C1463" s="6">
        <v>8595580571610</v>
      </c>
      <c r="D1463" s="14" t="s">
        <v>2035</v>
      </c>
      <c r="E1463" s="38">
        <v>980.91840000000013</v>
      </c>
      <c r="F1463" s="39">
        <f>VLOOKUP(H1463,Slevy!B:C,2,0)</f>
        <v>0.5</v>
      </c>
      <c r="G1463" s="40">
        <f>ABS((E1463*F1463)-E1463)</f>
        <v>490.45920000000007</v>
      </c>
      <c r="H1463" s="1" t="s">
        <v>12</v>
      </c>
      <c r="I1463" s="1" t="s">
        <v>2396</v>
      </c>
      <c r="J1463" s="11">
        <f>VLOOKUP(I1463,'%Zdražení'!A:C,3,0)</f>
        <v>0.12</v>
      </c>
      <c r="K1463" s="17"/>
      <c r="M1463" s="7"/>
    </row>
    <row r="1464" spans="2:13" ht="19.5" customHeight="1" x14ac:dyDescent="0.25">
      <c r="B1464" s="5" t="s">
        <v>2036</v>
      </c>
      <c r="C1464" s="6">
        <v>8595580571603</v>
      </c>
      <c r="D1464" s="14" t="s">
        <v>2037</v>
      </c>
      <c r="E1464" s="38">
        <v>980.91840000000013</v>
      </c>
      <c r="F1464" s="39">
        <f>VLOOKUP(H1464,Slevy!B:C,2,0)</f>
        <v>0.5</v>
      </c>
      <c r="G1464" s="40">
        <f>ABS((E1464*F1464)-E1464)</f>
        <v>490.45920000000007</v>
      </c>
      <c r="H1464" s="1" t="s">
        <v>12</v>
      </c>
      <c r="I1464" s="1" t="s">
        <v>2396</v>
      </c>
      <c r="J1464" s="11">
        <f>VLOOKUP(I1464,'%Zdražení'!A:C,3,0)</f>
        <v>0.12</v>
      </c>
      <c r="K1464" s="17"/>
      <c r="M1464" s="7"/>
    </row>
    <row r="1465" spans="2:13" ht="19.5" customHeight="1" x14ac:dyDescent="0.25">
      <c r="B1465" s="5" t="s">
        <v>2038</v>
      </c>
      <c r="C1465" s="6">
        <v>8595580571573</v>
      </c>
      <c r="D1465" s="14" t="s">
        <v>2039</v>
      </c>
      <c r="E1465" s="38">
        <v>980.91840000000013</v>
      </c>
      <c r="F1465" s="39">
        <f>VLOOKUP(H1465,Slevy!B:C,2,0)</f>
        <v>0.5</v>
      </c>
      <c r="G1465" s="40">
        <f>ABS((E1465*F1465)-E1465)</f>
        <v>490.45920000000007</v>
      </c>
      <c r="H1465" s="1" t="s">
        <v>12</v>
      </c>
      <c r="I1465" s="1" t="s">
        <v>2396</v>
      </c>
      <c r="J1465" s="11">
        <f>VLOOKUP(I1465,'%Zdražení'!A:C,3,0)</f>
        <v>0.12</v>
      </c>
      <c r="K1465" s="17"/>
      <c r="M1465" s="7"/>
    </row>
    <row r="1466" spans="2:13" ht="19.5" customHeight="1" x14ac:dyDescent="0.25">
      <c r="B1466" s="5" t="s">
        <v>2040</v>
      </c>
      <c r="C1466" s="6">
        <v>8595580571566</v>
      </c>
      <c r="D1466" s="14" t="s">
        <v>2041</v>
      </c>
      <c r="E1466" s="38">
        <v>980.91840000000013</v>
      </c>
      <c r="F1466" s="39">
        <f>VLOOKUP(H1466,Slevy!B:C,2,0)</f>
        <v>0.5</v>
      </c>
      <c r="G1466" s="40">
        <f>ABS((E1466*F1466)-E1466)</f>
        <v>490.45920000000007</v>
      </c>
      <c r="H1466" s="1" t="s">
        <v>12</v>
      </c>
      <c r="I1466" s="1" t="s">
        <v>2396</v>
      </c>
      <c r="J1466" s="11">
        <f>VLOOKUP(I1466,'%Zdražení'!A:C,3,0)</f>
        <v>0.12</v>
      </c>
      <c r="K1466" s="17"/>
      <c r="M1466" s="7"/>
    </row>
    <row r="1467" spans="2:13" ht="19.5" customHeight="1" x14ac:dyDescent="0.25">
      <c r="B1467" s="5" t="s">
        <v>2042</v>
      </c>
      <c r="C1467" s="6">
        <v>8595580571559</v>
      </c>
      <c r="D1467" s="14" t="s">
        <v>2043</v>
      </c>
      <c r="E1467" s="38">
        <v>980.91840000000013</v>
      </c>
      <c r="F1467" s="39">
        <f>VLOOKUP(H1467,Slevy!B:C,2,0)</f>
        <v>0.5</v>
      </c>
      <c r="G1467" s="40">
        <f>ABS((E1467*F1467)-E1467)</f>
        <v>490.45920000000007</v>
      </c>
      <c r="H1467" s="1" t="s">
        <v>12</v>
      </c>
      <c r="I1467" s="1" t="s">
        <v>2396</v>
      </c>
      <c r="J1467" s="11">
        <f>VLOOKUP(I1467,'%Zdražení'!A:C,3,0)</f>
        <v>0.12</v>
      </c>
      <c r="K1467" s="17"/>
      <c r="M1467" s="7"/>
    </row>
    <row r="1468" spans="2:13" ht="19.5" customHeight="1" x14ac:dyDescent="0.25">
      <c r="B1468" s="5" t="s">
        <v>2044</v>
      </c>
      <c r="C1468" s="6">
        <v>8595580571542</v>
      </c>
      <c r="D1468" s="14" t="s">
        <v>2045</v>
      </c>
      <c r="E1468" s="38">
        <v>980.91840000000013</v>
      </c>
      <c r="F1468" s="39">
        <f>VLOOKUP(H1468,Slevy!B:C,2,0)</f>
        <v>0.5</v>
      </c>
      <c r="G1468" s="40">
        <f>ABS((E1468*F1468)-E1468)</f>
        <v>490.45920000000007</v>
      </c>
      <c r="H1468" s="1" t="s">
        <v>12</v>
      </c>
      <c r="I1468" s="1" t="s">
        <v>2396</v>
      </c>
      <c r="J1468" s="11">
        <f>VLOOKUP(I1468,'%Zdražení'!A:C,3,0)</f>
        <v>0.12</v>
      </c>
      <c r="K1468" s="17"/>
      <c r="M1468" s="7"/>
    </row>
    <row r="1469" spans="2:13" ht="19.5" customHeight="1" x14ac:dyDescent="0.25">
      <c r="B1469" s="5" t="s">
        <v>2046</v>
      </c>
      <c r="C1469" s="6">
        <v>8595580539702</v>
      </c>
      <c r="D1469" s="14" t="s">
        <v>2047</v>
      </c>
      <c r="E1469" s="38">
        <v>262.32640000000004</v>
      </c>
      <c r="F1469" s="39">
        <f>VLOOKUP(H1469,Slevy!B:C,2,0)</f>
        <v>0.5</v>
      </c>
      <c r="G1469" s="40">
        <f>ABS((E1469*F1469)-E1469)</f>
        <v>131.16320000000002</v>
      </c>
      <c r="H1469" s="1" t="s">
        <v>12</v>
      </c>
      <c r="I1469" s="1" t="s">
        <v>2396</v>
      </c>
      <c r="J1469" s="11">
        <f>VLOOKUP(I1469,'%Zdražení'!A:C,3,0)</f>
        <v>0.12</v>
      </c>
      <c r="K1469" s="17"/>
      <c r="L1469" s="8" t="s">
        <v>307</v>
      </c>
      <c r="M1469" s="7"/>
    </row>
    <row r="1470" spans="2:13" ht="19.5" customHeight="1" x14ac:dyDescent="0.25">
      <c r="B1470" s="5" t="s">
        <v>2048</v>
      </c>
      <c r="C1470" s="6">
        <v>8595580558673</v>
      </c>
      <c r="D1470" s="14" t="s">
        <v>2049</v>
      </c>
      <c r="E1470" s="38">
        <v>427.12320000000005</v>
      </c>
      <c r="F1470" s="39">
        <f>VLOOKUP(H1470,Slevy!B:C,2,0)</f>
        <v>0.5</v>
      </c>
      <c r="G1470" s="40">
        <f>ABS((E1470*F1470)-E1470)</f>
        <v>213.56160000000003</v>
      </c>
      <c r="H1470" s="1" t="s">
        <v>12</v>
      </c>
      <c r="I1470" s="1" t="s">
        <v>2396</v>
      </c>
      <c r="J1470" s="11">
        <f>VLOOKUP(I1470,'%Zdražení'!A:C,3,0)</f>
        <v>0.12</v>
      </c>
      <c r="K1470" s="17"/>
      <c r="M1470" s="7"/>
    </row>
    <row r="1471" spans="2:13" ht="19.5" customHeight="1" x14ac:dyDescent="0.25">
      <c r="B1471" s="5" t="s">
        <v>2050</v>
      </c>
      <c r="C1471" s="6">
        <v>8595580567330</v>
      </c>
      <c r="D1471" s="14" t="s">
        <v>2051</v>
      </c>
      <c r="E1471" s="38">
        <v>427.12320000000005</v>
      </c>
      <c r="F1471" s="39">
        <f>VLOOKUP(H1471,Slevy!B:C,2,0)</f>
        <v>0.5</v>
      </c>
      <c r="G1471" s="40">
        <f>ABS((E1471*F1471)-E1471)</f>
        <v>213.56160000000003</v>
      </c>
      <c r="H1471" s="1" t="s">
        <v>12</v>
      </c>
      <c r="I1471" s="1" t="s">
        <v>2396</v>
      </c>
      <c r="J1471" s="11">
        <f>VLOOKUP(I1471,'%Zdražení'!A:C,3,0)</f>
        <v>0.12</v>
      </c>
      <c r="K1471" s="17"/>
      <c r="M1471" s="7"/>
    </row>
    <row r="1472" spans="2:13" ht="19.5" customHeight="1" x14ac:dyDescent="0.25">
      <c r="B1472" s="5" t="s">
        <v>2052</v>
      </c>
      <c r="C1472" s="6">
        <v>8594045935356</v>
      </c>
      <c r="D1472" s="14" t="s">
        <v>2053</v>
      </c>
      <c r="E1472" s="38">
        <v>231.24640000000002</v>
      </c>
      <c r="F1472" s="39">
        <f>VLOOKUP(H1472,Slevy!B:C,2,0)</f>
        <v>0.5</v>
      </c>
      <c r="G1472" s="40">
        <f>ABS((E1472*F1472)-E1472)</f>
        <v>115.62320000000001</v>
      </c>
      <c r="H1472" s="1" t="s">
        <v>12</v>
      </c>
      <c r="I1472" s="1" t="s">
        <v>2396</v>
      </c>
      <c r="J1472" s="11">
        <f>VLOOKUP(I1472,'%Zdražení'!A:C,3,0)</f>
        <v>0.12</v>
      </c>
      <c r="K1472" s="17"/>
      <c r="M1472" s="7"/>
    </row>
    <row r="1473" spans="2:13" ht="19.5" customHeight="1" x14ac:dyDescent="0.25">
      <c r="B1473" s="5" t="s">
        <v>2054</v>
      </c>
      <c r="C1473" s="6">
        <v>8595580507770</v>
      </c>
      <c r="D1473" s="14" t="s">
        <v>2055</v>
      </c>
      <c r="E1473" s="38">
        <v>330.54560000000004</v>
      </c>
      <c r="F1473" s="39">
        <f>VLOOKUP(H1473,Slevy!B:C,2,0)</f>
        <v>0.5</v>
      </c>
      <c r="G1473" s="40">
        <f>ABS((E1473*F1473)-E1473)</f>
        <v>165.27280000000002</v>
      </c>
      <c r="H1473" s="1" t="s">
        <v>12</v>
      </c>
      <c r="I1473" s="1" t="s">
        <v>2396</v>
      </c>
      <c r="J1473" s="11">
        <f>VLOOKUP(I1473,'%Zdražení'!A:C,3,0)</f>
        <v>0.12</v>
      </c>
      <c r="K1473" s="17"/>
      <c r="M1473" s="7"/>
    </row>
    <row r="1474" spans="2:13" ht="19.5" customHeight="1" x14ac:dyDescent="0.25">
      <c r="B1474" s="5" t="s">
        <v>2056</v>
      </c>
      <c r="C1474" s="6">
        <v>8595580507794</v>
      </c>
      <c r="D1474" s="14" t="s">
        <v>2057</v>
      </c>
      <c r="E1474" s="38">
        <v>330.54560000000004</v>
      </c>
      <c r="F1474" s="39">
        <f>VLOOKUP(H1474,Slevy!B:C,2,0)</f>
        <v>0.5</v>
      </c>
      <c r="G1474" s="40">
        <f>ABS((E1474*F1474)-E1474)</f>
        <v>165.27280000000002</v>
      </c>
      <c r="H1474" s="1" t="s">
        <v>12</v>
      </c>
      <c r="I1474" s="1" t="s">
        <v>2396</v>
      </c>
      <c r="J1474" s="11">
        <f>VLOOKUP(I1474,'%Zdražení'!A:C,3,0)</f>
        <v>0.12</v>
      </c>
      <c r="K1474" s="17"/>
      <c r="M1474" s="7"/>
    </row>
    <row r="1475" spans="2:13" ht="19.5" customHeight="1" x14ac:dyDescent="0.25">
      <c r="B1475" s="5" t="s">
        <v>2058</v>
      </c>
      <c r="C1475" s="6">
        <v>8594045930665</v>
      </c>
      <c r="D1475" s="14" t="s">
        <v>2059</v>
      </c>
      <c r="E1475" s="38">
        <v>118.5856</v>
      </c>
      <c r="F1475" s="39">
        <f>VLOOKUP(H1475,Slevy!B:C,2,0)</f>
        <v>0.5</v>
      </c>
      <c r="G1475" s="40">
        <f>ABS((E1475*F1475)-E1475)</f>
        <v>59.2928</v>
      </c>
      <c r="H1475" s="1" t="s">
        <v>12</v>
      </c>
      <c r="I1475" s="1" t="s">
        <v>2396</v>
      </c>
      <c r="J1475" s="11">
        <f>VLOOKUP(I1475,'%Zdražení'!A:C,3,0)</f>
        <v>0.12</v>
      </c>
      <c r="K1475" s="17"/>
      <c r="M1475" s="7"/>
    </row>
    <row r="1476" spans="2:13" ht="19.5" customHeight="1" x14ac:dyDescent="0.25">
      <c r="B1476" s="5" t="s">
        <v>2060</v>
      </c>
      <c r="C1476" s="6">
        <v>8595580520588</v>
      </c>
      <c r="D1476" s="14" t="s">
        <v>2061</v>
      </c>
      <c r="E1476" s="38">
        <v>133.4032</v>
      </c>
      <c r="F1476" s="39">
        <f>VLOOKUP(H1476,Slevy!B:C,2,0)</f>
        <v>0.5</v>
      </c>
      <c r="G1476" s="40">
        <f>ABS((E1476*F1476)-E1476)</f>
        <v>66.701599999999999</v>
      </c>
      <c r="H1476" s="1" t="s">
        <v>12</v>
      </c>
      <c r="I1476" s="1" t="s">
        <v>2396</v>
      </c>
      <c r="J1476" s="11">
        <f>VLOOKUP(I1476,'%Zdražení'!A:C,3,0)</f>
        <v>0.12</v>
      </c>
      <c r="K1476" s="17"/>
      <c r="M1476" s="7"/>
    </row>
    <row r="1477" spans="2:13" ht="19.5" customHeight="1" x14ac:dyDescent="0.25">
      <c r="B1477" s="5" t="s">
        <v>2062</v>
      </c>
      <c r="C1477" s="6">
        <v>8594045930672</v>
      </c>
      <c r="D1477" s="14" t="s">
        <v>2063</v>
      </c>
      <c r="E1477" s="38">
        <v>90.372800000000012</v>
      </c>
      <c r="F1477" s="39">
        <f>VLOOKUP(H1477,Slevy!B:C,2,0)</f>
        <v>0.5</v>
      </c>
      <c r="G1477" s="40">
        <f>ABS((E1477*F1477)-E1477)</f>
        <v>45.186400000000006</v>
      </c>
      <c r="H1477" s="1" t="s">
        <v>12</v>
      </c>
      <c r="I1477" s="1" t="s">
        <v>2396</v>
      </c>
      <c r="J1477" s="11">
        <f>VLOOKUP(I1477,'%Zdražení'!A:C,3,0)</f>
        <v>0.12</v>
      </c>
      <c r="K1477" s="17"/>
      <c r="M1477" s="7"/>
    </row>
    <row r="1478" spans="2:13" ht="19.5" customHeight="1" x14ac:dyDescent="0.25">
      <c r="B1478" s="5" t="s">
        <v>2064</v>
      </c>
      <c r="C1478" s="6">
        <v>8595580518677</v>
      </c>
      <c r="D1478" s="14" t="s">
        <v>2063</v>
      </c>
      <c r="E1478" s="38">
        <v>105.19040000000001</v>
      </c>
      <c r="F1478" s="39">
        <f>VLOOKUP(H1478,Slevy!B:C,2,0)</f>
        <v>0.5</v>
      </c>
      <c r="G1478" s="40">
        <f>ABS((E1478*F1478)-E1478)</f>
        <v>52.595200000000006</v>
      </c>
      <c r="H1478" s="1" t="s">
        <v>12</v>
      </c>
      <c r="I1478" s="1" t="s">
        <v>2396</v>
      </c>
      <c r="J1478" s="11">
        <f>VLOOKUP(I1478,'%Zdražení'!A:C,3,0)</f>
        <v>0.12</v>
      </c>
      <c r="K1478" s="17"/>
      <c r="M1478" s="7"/>
    </row>
    <row r="1479" spans="2:13" ht="19.5" customHeight="1" x14ac:dyDescent="0.25">
      <c r="B1479" s="5" t="s">
        <v>2065</v>
      </c>
      <c r="C1479" s="6">
        <v>8595580558680</v>
      </c>
      <c r="D1479" s="14" t="s">
        <v>2066</v>
      </c>
      <c r="E1479" s="38">
        <v>239.17600000000004</v>
      </c>
      <c r="F1479" s="39">
        <f>VLOOKUP(H1479,Slevy!B:C,2,0)</f>
        <v>0.5</v>
      </c>
      <c r="G1479" s="40">
        <f>ABS((E1479*F1479)-E1479)</f>
        <v>119.58800000000002</v>
      </c>
      <c r="H1479" s="1" t="s">
        <v>12</v>
      </c>
      <c r="I1479" s="1" t="s">
        <v>2396</v>
      </c>
      <c r="J1479" s="11">
        <f>VLOOKUP(I1479,'%Zdražení'!A:C,3,0)</f>
        <v>0.12</v>
      </c>
      <c r="K1479" s="17"/>
      <c r="M1479" s="7"/>
    </row>
    <row r="1480" spans="2:13" ht="19.5" customHeight="1" x14ac:dyDescent="0.25">
      <c r="B1480" s="5" t="s">
        <v>2067</v>
      </c>
      <c r="C1480" s="6">
        <v>8595580507817</v>
      </c>
      <c r="D1480" s="14" t="s">
        <v>2068</v>
      </c>
      <c r="E1480" s="38">
        <v>32.670400000000008</v>
      </c>
      <c r="F1480" s="39">
        <f>VLOOKUP(H1480,Slevy!B:C,2,0)</f>
        <v>0.5</v>
      </c>
      <c r="G1480" s="40">
        <f>ABS((E1480*F1480)-E1480)</f>
        <v>16.335200000000004</v>
      </c>
      <c r="H1480" s="1" t="s">
        <v>12</v>
      </c>
      <c r="I1480" s="1" t="s">
        <v>2396</v>
      </c>
      <c r="J1480" s="11">
        <f>VLOOKUP(I1480,'%Zdražení'!A:C,3,0)</f>
        <v>0.12</v>
      </c>
      <c r="K1480" s="17"/>
      <c r="M1480" s="7"/>
    </row>
    <row r="1481" spans="2:13" ht="19.5" customHeight="1" x14ac:dyDescent="0.25">
      <c r="B1481" s="5" t="s">
        <v>2069</v>
      </c>
      <c r="C1481" s="6">
        <v>8595580562083</v>
      </c>
      <c r="D1481" s="14" t="s">
        <v>2070</v>
      </c>
      <c r="E1481" s="38">
        <v>73.516800000000003</v>
      </c>
      <c r="F1481" s="39">
        <f>VLOOKUP(H1481,Slevy!B:C,2,0)</f>
        <v>0.5</v>
      </c>
      <c r="G1481" s="40">
        <f>ABS((E1481*F1481)-E1481)</f>
        <v>36.758400000000002</v>
      </c>
      <c r="H1481" s="1" t="s">
        <v>12</v>
      </c>
      <c r="I1481" s="1" t="s">
        <v>2396</v>
      </c>
      <c r="J1481" s="11">
        <f>VLOOKUP(I1481,'%Zdražení'!A:C,3,0)</f>
        <v>0.12</v>
      </c>
      <c r="K1481" s="17"/>
      <c r="M1481" s="7"/>
    </row>
    <row r="1482" spans="2:13" ht="19.5" customHeight="1" x14ac:dyDescent="0.25">
      <c r="B1482" s="5" t="s">
        <v>2071</v>
      </c>
      <c r="C1482" s="6">
        <v>8595580567347</v>
      </c>
      <c r="D1482" s="14" t="s">
        <v>2072</v>
      </c>
      <c r="E1482" s="38">
        <v>73.516800000000003</v>
      </c>
      <c r="F1482" s="39">
        <f>VLOOKUP(H1482,Slevy!B:C,2,0)</f>
        <v>0.5</v>
      </c>
      <c r="G1482" s="40">
        <f>ABS((E1482*F1482)-E1482)</f>
        <v>36.758400000000002</v>
      </c>
      <c r="H1482" s="1" t="s">
        <v>12</v>
      </c>
      <c r="I1482" s="1" t="s">
        <v>2396</v>
      </c>
      <c r="J1482" s="11">
        <f>VLOOKUP(I1482,'%Zdražení'!A:C,3,0)</f>
        <v>0.12</v>
      </c>
      <c r="K1482" s="17"/>
      <c r="M1482" s="7"/>
    </row>
    <row r="1483" spans="2:13" ht="19.5" customHeight="1" x14ac:dyDescent="0.25">
      <c r="B1483" s="4"/>
      <c r="C1483" s="4"/>
      <c r="D1483" s="44" t="s">
        <v>2073</v>
      </c>
      <c r="E1483" s="37"/>
      <c r="F1483" s="37"/>
      <c r="G1483" s="37"/>
      <c r="H1483" s="4"/>
      <c r="I1483" s="4"/>
      <c r="J1483" s="4"/>
      <c r="K1483" s="4"/>
    </row>
    <row r="1484" spans="2:13" ht="19.5" customHeight="1" x14ac:dyDescent="0.25">
      <c r="B1484" s="5" t="s">
        <v>2074</v>
      </c>
      <c r="C1484" s="6">
        <v>8594045937503</v>
      </c>
      <c r="D1484" s="14" t="s">
        <v>2075</v>
      </c>
      <c r="E1484" s="38">
        <v>31.795300000000005</v>
      </c>
      <c r="F1484" s="39">
        <f>VLOOKUP(H1484,Slevy!B:C,2,0)</f>
        <v>0.5</v>
      </c>
      <c r="G1484" s="40">
        <f>ABS((E1484*F1484)-E1484)</f>
        <v>15.897650000000002</v>
      </c>
      <c r="H1484" s="1" t="s">
        <v>12</v>
      </c>
      <c r="I1484" s="1" t="s">
        <v>2394</v>
      </c>
      <c r="J1484" s="11">
        <f>VLOOKUP(I1484,'%Zdražení'!A:C,3,0)</f>
        <v>0.09</v>
      </c>
      <c r="K1484" s="17"/>
      <c r="M1484" s="7"/>
    </row>
    <row r="1485" spans="2:13" ht="19.5" customHeight="1" x14ac:dyDescent="0.25">
      <c r="B1485" s="5" t="s">
        <v>2076</v>
      </c>
      <c r="C1485" s="6">
        <v>8594045937527</v>
      </c>
      <c r="D1485" s="14" t="s">
        <v>2077</v>
      </c>
      <c r="E1485" s="38">
        <v>30.247500000000002</v>
      </c>
      <c r="F1485" s="39">
        <f>VLOOKUP(H1485,Slevy!B:C,2,0)</f>
        <v>0.5</v>
      </c>
      <c r="G1485" s="40">
        <f>ABS((E1485*F1485)-E1485)</f>
        <v>15.123750000000001</v>
      </c>
      <c r="H1485" s="1" t="s">
        <v>12</v>
      </c>
      <c r="I1485" s="1" t="s">
        <v>2394</v>
      </c>
      <c r="J1485" s="11">
        <f>VLOOKUP(I1485,'%Zdražení'!A:C,3,0)</f>
        <v>0.09</v>
      </c>
      <c r="K1485" s="17"/>
      <c r="M1485" s="7"/>
    </row>
    <row r="1486" spans="2:13" ht="19.5" customHeight="1" x14ac:dyDescent="0.25">
      <c r="B1486" s="5" t="s">
        <v>2078</v>
      </c>
      <c r="C1486" s="6">
        <v>8594045937534</v>
      </c>
      <c r="D1486" s="14" t="s">
        <v>2079</v>
      </c>
      <c r="E1486" s="38">
        <v>37.528700000000001</v>
      </c>
      <c r="F1486" s="39">
        <f>VLOOKUP(H1486,Slevy!B:C,2,0)</f>
        <v>0.5</v>
      </c>
      <c r="G1486" s="40">
        <f>ABS((E1486*F1486)-E1486)</f>
        <v>18.76435</v>
      </c>
      <c r="H1486" s="1" t="s">
        <v>12</v>
      </c>
      <c r="I1486" s="1" t="s">
        <v>2394</v>
      </c>
      <c r="J1486" s="11">
        <f>VLOOKUP(I1486,'%Zdražení'!A:C,3,0)</f>
        <v>0.09</v>
      </c>
      <c r="K1486" s="17"/>
      <c r="M1486" s="7"/>
    </row>
    <row r="1487" spans="2:13" ht="19.5" customHeight="1" x14ac:dyDescent="0.25">
      <c r="B1487" s="5" t="s">
        <v>2080</v>
      </c>
      <c r="C1487" s="6">
        <v>8594045937756</v>
      </c>
      <c r="D1487" s="14" t="s">
        <v>2081</v>
      </c>
      <c r="E1487" s="38">
        <v>57.693700000000007</v>
      </c>
      <c r="F1487" s="39">
        <f>VLOOKUP(H1487,Slevy!B:C,2,0)</f>
        <v>0.5</v>
      </c>
      <c r="G1487" s="40">
        <f>ABS((E1487*F1487)-E1487)</f>
        <v>28.846850000000003</v>
      </c>
      <c r="H1487" s="1" t="s">
        <v>12</v>
      </c>
      <c r="I1487" s="1" t="s">
        <v>2394</v>
      </c>
      <c r="J1487" s="11">
        <f>VLOOKUP(I1487,'%Zdražení'!A:C,3,0)</f>
        <v>0.09</v>
      </c>
      <c r="K1487" s="17"/>
      <c r="M1487" s="7"/>
    </row>
    <row r="1488" spans="2:13" ht="19.5" customHeight="1" x14ac:dyDescent="0.25">
      <c r="B1488" s="5" t="s">
        <v>2082</v>
      </c>
      <c r="C1488" s="6">
        <v>8594045937763</v>
      </c>
      <c r="D1488" s="14" t="s">
        <v>2083</v>
      </c>
      <c r="E1488" s="38">
        <v>59.099800000000002</v>
      </c>
      <c r="F1488" s="39">
        <f>VLOOKUP(H1488,Slevy!B:C,2,0)</f>
        <v>0.5</v>
      </c>
      <c r="G1488" s="40">
        <f>ABS((E1488*F1488)-E1488)</f>
        <v>29.549900000000001</v>
      </c>
      <c r="H1488" s="1" t="s">
        <v>12</v>
      </c>
      <c r="I1488" s="1" t="s">
        <v>2394</v>
      </c>
      <c r="J1488" s="11">
        <f>VLOOKUP(I1488,'%Zdražení'!A:C,3,0)</f>
        <v>0.09</v>
      </c>
      <c r="K1488" s="17"/>
      <c r="M1488" s="7"/>
    </row>
    <row r="1489" spans="2:13" ht="19.5" customHeight="1" x14ac:dyDescent="0.25">
      <c r="B1489" s="5" t="s">
        <v>2084</v>
      </c>
      <c r="C1489" s="6">
        <v>8594045935981</v>
      </c>
      <c r="D1489" s="14" t="s">
        <v>2085</v>
      </c>
      <c r="E1489" s="38">
        <v>79.417400000000001</v>
      </c>
      <c r="F1489" s="39">
        <f>VLOOKUP(H1489,Slevy!B:C,2,0)</f>
        <v>0.5</v>
      </c>
      <c r="G1489" s="40">
        <f>ABS((E1489*F1489)-E1489)</f>
        <v>39.7087</v>
      </c>
      <c r="H1489" s="1" t="s">
        <v>12</v>
      </c>
      <c r="I1489" s="1" t="s">
        <v>2394</v>
      </c>
      <c r="J1489" s="11">
        <f>VLOOKUP(I1489,'%Zdražení'!A:C,3,0)</f>
        <v>0.09</v>
      </c>
      <c r="K1489" s="17"/>
      <c r="M1489" s="7"/>
    </row>
    <row r="1490" spans="2:13" ht="19.5" customHeight="1" x14ac:dyDescent="0.25">
      <c r="B1490" s="5" t="s">
        <v>2086</v>
      </c>
      <c r="C1490" s="6">
        <v>8594045935998</v>
      </c>
      <c r="D1490" s="14" t="s">
        <v>2087</v>
      </c>
      <c r="E1490" s="38">
        <v>83.613900000000001</v>
      </c>
      <c r="F1490" s="39">
        <f>VLOOKUP(H1490,Slevy!B:C,2,0)</f>
        <v>0.5</v>
      </c>
      <c r="G1490" s="40">
        <f>ABS((E1490*F1490)-E1490)</f>
        <v>41.806950000000001</v>
      </c>
      <c r="H1490" s="1" t="s">
        <v>12</v>
      </c>
      <c r="I1490" s="1" t="s">
        <v>2394</v>
      </c>
      <c r="J1490" s="11">
        <f>VLOOKUP(I1490,'%Zdražení'!A:C,3,0)</f>
        <v>0.09</v>
      </c>
      <c r="K1490" s="17"/>
      <c r="M1490" s="7"/>
    </row>
    <row r="1491" spans="2:13" ht="19.5" customHeight="1" x14ac:dyDescent="0.25">
      <c r="B1491" s="5" t="s">
        <v>2088</v>
      </c>
      <c r="C1491" s="6">
        <v>8594045936001</v>
      </c>
      <c r="D1491" s="14" t="s">
        <v>2089</v>
      </c>
      <c r="E1491" s="38">
        <v>96.628500000000017</v>
      </c>
      <c r="F1491" s="39">
        <f>VLOOKUP(H1491,Slevy!B:C,2,0)</f>
        <v>0.5</v>
      </c>
      <c r="G1491" s="40">
        <f>ABS((E1491*F1491)-E1491)</f>
        <v>48.314250000000008</v>
      </c>
      <c r="H1491" s="1" t="s">
        <v>12</v>
      </c>
      <c r="I1491" s="1" t="s">
        <v>2394</v>
      </c>
      <c r="J1491" s="11">
        <f>VLOOKUP(I1491,'%Zdražení'!A:C,3,0)</f>
        <v>0.09</v>
      </c>
      <c r="K1491" s="17"/>
      <c r="M1491" s="7"/>
    </row>
    <row r="1492" spans="2:13" ht="19.5" customHeight="1" x14ac:dyDescent="0.25">
      <c r="B1492" s="5" t="s">
        <v>2090</v>
      </c>
      <c r="C1492" s="6">
        <v>8594045936018</v>
      </c>
      <c r="D1492" s="14" t="s">
        <v>2091</v>
      </c>
      <c r="E1492" s="38">
        <v>99.582400000000007</v>
      </c>
      <c r="F1492" s="39">
        <f>VLOOKUP(H1492,Slevy!B:C,2,0)</f>
        <v>0.5</v>
      </c>
      <c r="G1492" s="40">
        <f>ABS((E1492*F1492)-E1492)</f>
        <v>49.791200000000003</v>
      </c>
      <c r="H1492" s="1" t="s">
        <v>12</v>
      </c>
      <c r="I1492" s="1" t="s">
        <v>2394</v>
      </c>
      <c r="J1492" s="11">
        <f>VLOOKUP(I1492,'%Zdražení'!A:C,3,0)</f>
        <v>0.09</v>
      </c>
      <c r="K1492" s="17"/>
      <c r="M1492" s="7"/>
    </row>
    <row r="1493" spans="2:13" ht="19.5" customHeight="1" x14ac:dyDescent="0.25">
      <c r="B1493" s="5" t="s">
        <v>2092</v>
      </c>
      <c r="C1493" s="6">
        <v>8594045933727</v>
      </c>
      <c r="D1493" s="14" t="s">
        <v>2093</v>
      </c>
      <c r="E1493" s="38">
        <v>64.974900000000005</v>
      </c>
      <c r="F1493" s="39">
        <f>VLOOKUP(H1493,Slevy!B:C,2,0)</f>
        <v>0.5</v>
      </c>
      <c r="G1493" s="40">
        <f>ABS((E1493*F1493)-E1493)</f>
        <v>32.487450000000003</v>
      </c>
      <c r="H1493" s="1" t="s">
        <v>12</v>
      </c>
      <c r="I1493" s="1" t="s">
        <v>2394</v>
      </c>
      <c r="J1493" s="11">
        <f>VLOOKUP(I1493,'%Zdražení'!A:C,3,0)</f>
        <v>0.09</v>
      </c>
      <c r="K1493" s="17"/>
      <c r="M1493" s="7"/>
    </row>
    <row r="1494" spans="2:13" ht="19.5" customHeight="1" x14ac:dyDescent="0.25">
      <c r="B1494" s="5" t="s">
        <v>2094</v>
      </c>
      <c r="C1494" s="6">
        <v>8594045938470</v>
      </c>
      <c r="D1494" s="14" t="s">
        <v>2095</v>
      </c>
      <c r="E1494" s="38">
        <v>70.730100000000007</v>
      </c>
      <c r="F1494" s="39">
        <f>VLOOKUP(H1494,Slevy!B:C,2,0)</f>
        <v>0.5</v>
      </c>
      <c r="G1494" s="40">
        <f>ABS((E1494*F1494)-E1494)</f>
        <v>35.365050000000004</v>
      </c>
      <c r="H1494" s="1" t="s">
        <v>12</v>
      </c>
      <c r="I1494" s="1" t="s">
        <v>2394</v>
      </c>
      <c r="J1494" s="11">
        <f>VLOOKUP(I1494,'%Zdražení'!A:C,3,0)</f>
        <v>0.09</v>
      </c>
      <c r="K1494" s="17"/>
      <c r="M1494" s="7"/>
    </row>
    <row r="1495" spans="2:13" ht="19.5" customHeight="1" x14ac:dyDescent="0.25">
      <c r="B1495" s="5" t="s">
        <v>2096</v>
      </c>
      <c r="C1495" s="6">
        <v>8594045937879</v>
      </c>
      <c r="D1495" s="14" t="s">
        <v>2097</v>
      </c>
      <c r="E1495" s="38">
        <v>165.95250000000001</v>
      </c>
      <c r="F1495" s="39">
        <f>VLOOKUP(H1495,Slevy!B:C,2,0)</f>
        <v>0.5</v>
      </c>
      <c r="G1495" s="40">
        <f>ABS((E1495*F1495)-E1495)</f>
        <v>82.976250000000007</v>
      </c>
      <c r="H1495" s="1" t="s">
        <v>12</v>
      </c>
      <c r="I1495" s="1" t="s">
        <v>2394</v>
      </c>
      <c r="J1495" s="11">
        <f>VLOOKUP(I1495,'%Zdražení'!A:C,3,0)</f>
        <v>0.09</v>
      </c>
      <c r="K1495" s="17"/>
      <c r="M1495" s="7"/>
    </row>
    <row r="1496" spans="2:13" ht="19.5" customHeight="1" x14ac:dyDescent="0.25">
      <c r="B1496" s="5" t="s">
        <v>2098</v>
      </c>
      <c r="C1496" s="6">
        <v>8594045930641</v>
      </c>
      <c r="D1496" s="14" t="s">
        <v>2099</v>
      </c>
      <c r="E1496" s="38">
        <v>173.09200000000001</v>
      </c>
      <c r="F1496" s="39">
        <f>VLOOKUP(H1496,Slevy!B:C,2,0)</f>
        <v>0.5</v>
      </c>
      <c r="G1496" s="40">
        <f>ABS((E1496*F1496)-E1496)</f>
        <v>86.546000000000006</v>
      </c>
      <c r="H1496" s="1" t="s">
        <v>12</v>
      </c>
      <c r="I1496" s="1" t="s">
        <v>2394</v>
      </c>
      <c r="J1496" s="11">
        <f>VLOOKUP(I1496,'%Zdražení'!A:C,3,0)</f>
        <v>0.09</v>
      </c>
      <c r="K1496" s="17"/>
      <c r="M1496" s="7"/>
    </row>
    <row r="1497" spans="2:13" ht="19.5" customHeight="1" x14ac:dyDescent="0.25">
      <c r="B1497" s="5" t="s">
        <v>2100</v>
      </c>
      <c r="C1497" s="6">
        <v>8595580565725</v>
      </c>
      <c r="D1497" s="14" t="s">
        <v>2101</v>
      </c>
      <c r="E1497" s="38">
        <v>165.46200000000002</v>
      </c>
      <c r="F1497" s="39">
        <f>VLOOKUP(H1497,Slevy!B:C,2,0)</f>
        <v>0.5</v>
      </c>
      <c r="G1497" s="40">
        <f>ABS((E1497*F1497)-E1497)</f>
        <v>82.731000000000009</v>
      </c>
      <c r="H1497" s="1" t="s">
        <v>12</v>
      </c>
      <c r="I1497" s="1" t="s">
        <v>2394</v>
      </c>
      <c r="J1497" s="11">
        <f>VLOOKUP(I1497,'%Zdražení'!A:C,3,0)</f>
        <v>0.09</v>
      </c>
      <c r="K1497" s="17"/>
      <c r="M1497" s="7"/>
    </row>
    <row r="1498" spans="2:13" ht="19.5" customHeight="1" x14ac:dyDescent="0.25">
      <c r="B1498" s="5" t="s">
        <v>2102</v>
      </c>
      <c r="C1498" s="6">
        <v>8594045937282</v>
      </c>
      <c r="D1498" s="14" t="s">
        <v>2103</v>
      </c>
      <c r="E1498" s="38">
        <v>30.247500000000002</v>
      </c>
      <c r="F1498" s="39">
        <f>VLOOKUP(H1498,Slevy!B:C,2,0)</f>
        <v>0.5</v>
      </c>
      <c r="G1498" s="40">
        <f>ABS((E1498*F1498)-E1498)</f>
        <v>15.123750000000001</v>
      </c>
      <c r="H1498" s="1" t="s">
        <v>12</v>
      </c>
      <c r="I1498" s="1" t="s">
        <v>2394</v>
      </c>
      <c r="J1498" s="11">
        <f>VLOOKUP(I1498,'%Zdražení'!A:C,3,0)</f>
        <v>0.09</v>
      </c>
      <c r="K1498" s="17"/>
      <c r="M1498" s="7"/>
    </row>
    <row r="1499" spans="2:13" ht="19.5" customHeight="1" x14ac:dyDescent="0.25">
      <c r="B1499" s="5" t="s">
        <v>2104</v>
      </c>
      <c r="C1499" s="6">
        <v>8594045938203</v>
      </c>
      <c r="D1499" s="14" t="s">
        <v>2103</v>
      </c>
      <c r="E1499" s="38">
        <v>31.795300000000005</v>
      </c>
      <c r="F1499" s="39">
        <f>VLOOKUP(H1499,Slevy!B:C,2,0)</f>
        <v>0.5</v>
      </c>
      <c r="G1499" s="40">
        <f>ABS((E1499*F1499)-E1499)</f>
        <v>15.897650000000002</v>
      </c>
      <c r="H1499" s="1" t="s">
        <v>12</v>
      </c>
      <c r="I1499" s="1" t="s">
        <v>2394</v>
      </c>
      <c r="J1499" s="11">
        <f>VLOOKUP(I1499,'%Zdražení'!A:C,3,0)</f>
        <v>0.09</v>
      </c>
      <c r="K1499" s="17"/>
      <c r="M1499" s="7"/>
    </row>
    <row r="1500" spans="2:13" ht="19.5" customHeight="1" x14ac:dyDescent="0.25">
      <c r="B1500" s="5" t="s">
        <v>2105</v>
      </c>
      <c r="C1500" s="6">
        <v>8594045937299</v>
      </c>
      <c r="D1500" s="14" t="s">
        <v>2106</v>
      </c>
      <c r="E1500" s="38">
        <v>34.607500000000002</v>
      </c>
      <c r="F1500" s="39">
        <f>VLOOKUP(H1500,Slevy!B:C,2,0)</f>
        <v>0.5</v>
      </c>
      <c r="G1500" s="40">
        <f>ABS((E1500*F1500)-E1500)</f>
        <v>17.303750000000001</v>
      </c>
      <c r="H1500" s="1" t="s">
        <v>12</v>
      </c>
      <c r="I1500" s="1" t="s">
        <v>2394</v>
      </c>
      <c r="J1500" s="11">
        <f>VLOOKUP(I1500,'%Zdražení'!A:C,3,0)</f>
        <v>0.09</v>
      </c>
      <c r="K1500" s="17"/>
      <c r="M1500" s="7"/>
    </row>
    <row r="1501" spans="2:13" ht="19.5" customHeight="1" x14ac:dyDescent="0.25">
      <c r="B1501" s="5" t="s">
        <v>2107</v>
      </c>
      <c r="C1501" s="6">
        <v>8594045938210</v>
      </c>
      <c r="D1501" s="14" t="s">
        <v>2106</v>
      </c>
      <c r="E1501" s="38">
        <v>36.122600000000006</v>
      </c>
      <c r="F1501" s="39">
        <f>VLOOKUP(H1501,Slevy!B:C,2,0)</f>
        <v>0.5</v>
      </c>
      <c r="G1501" s="40">
        <f>ABS((E1501*F1501)-E1501)</f>
        <v>18.061300000000003</v>
      </c>
      <c r="H1501" s="1" t="s">
        <v>12</v>
      </c>
      <c r="I1501" s="1" t="s">
        <v>2394</v>
      </c>
      <c r="J1501" s="11">
        <f>VLOOKUP(I1501,'%Zdražení'!A:C,3,0)</f>
        <v>0.09</v>
      </c>
      <c r="K1501" s="17"/>
      <c r="M1501" s="7"/>
    </row>
    <row r="1502" spans="2:13" ht="19.5" customHeight="1" x14ac:dyDescent="0.25">
      <c r="B1502" s="5" t="s">
        <v>2108</v>
      </c>
      <c r="C1502" s="6">
        <v>8594045937428</v>
      </c>
      <c r="D1502" s="14" t="s">
        <v>2109</v>
      </c>
      <c r="E1502" s="38">
        <v>38.945700000000002</v>
      </c>
      <c r="F1502" s="39">
        <f>VLOOKUP(H1502,Slevy!B:C,2,0)</f>
        <v>0.5</v>
      </c>
      <c r="G1502" s="40">
        <f>ABS((E1502*F1502)-E1502)</f>
        <v>19.472850000000001</v>
      </c>
      <c r="H1502" s="1" t="s">
        <v>12</v>
      </c>
      <c r="I1502" s="1" t="s">
        <v>2394</v>
      </c>
      <c r="J1502" s="11">
        <f>VLOOKUP(I1502,'%Zdražení'!A:C,3,0)</f>
        <v>0.09</v>
      </c>
      <c r="K1502" s="17"/>
      <c r="M1502" s="7"/>
    </row>
    <row r="1503" spans="2:13" ht="19.5" customHeight="1" x14ac:dyDescent="0.25">
      <c r="B1503" s="5" t="s">
        <v>2110</v>
      </c>
      <c r="C1503" s="6">
        <v>8594045937893</v>
      </c>
      <c r="D1503" s="14" t="s">
        <v>2109</v>
      </c>
      <c r="E1503" s="38">
        <v>40.330000000000005</v>
      </c>
      <c r="F1503" s="39">
        <f>VLOOKUP(H1503,Slevy!B:C,2,0)</f>
        <v>0.5</v>
      </c>
      <c r="G1503" s="40">
        <f>ABS((E1503*F1503)-E1503)</f>
        <v>20.165000000000003</v>
      </c>
      <c r="H1503" s="1" t="s">
        <v>12</v>
      </c>
      <c r="I1503" s="1" t="s">
        <v>2394</v>
      </c>
      <c r="J1503" s="11">
        <f>VLOOKUP(I1503,'%Zdražení'!A:C,3,0)</f>
        <v>0.09</v>
      </c>
      <c r="K1503" s="17"/>
      <c r="M1503" s="7"/>
    </row>
    <row r="1504" spans="2:13" ht="19.5" customHeight="1" x14ac:dyDescent="0.25">
      <c r="B1504" s="5" t="s">
        <v>2111</v>
      </c>
      <c r="C1504" s="6">
        <v>8594045937442</v>
      </c>
      <c r="D1504" s="14" t="s">
        <v>2112</v>
      </c>
      <c r="E1504" s="38">
        <v>77.858700000000013</v>
      </c>
      <c r="F1504" s="39">
        <f>VLOOKUP(H1504,Slevy!B:C,2,0)</f>
        <v>0.5</v>
      </c>
      <c r="G1504" s="40">
        <f>ABS((E1504*F1504)-E1504)</f>
        <v>38.929350000000007</v>
      </c>
      <c r="H1504" s="1" t="s">
        <v>12</v>
      </c>
      <c r="I1504" s="1" t="s">
        <v>2394</v>
      </c>
      <c r="J1504" s="11">
        <f>VLOOKUP(I1504,'%Zdražení'!A:C,3,0)</f>
        <v>0.09</v>
      </c>
      <c r="K1504" s="17"/>
      <c r="M1504" s="7"/>
    </row>
    <row r="1505" spans="2:13" ht="19.5" customHeight="1" x14ac:dyDescent="0.25">
      <c r="B1505" s="5" t="s">
        <v>2113</v>
      </c>
      <c r="C1505" s="6">
        <v>8594045931945</v>
      </c>
      <c r="D1505" s="14" t="s">
        <v>2114</v>
      </c>
      <c r="E1505" s="38">
        <v>43.273000000000003</v>
      </c>
      <c r="F1505" s="39">
        <f>VLOOKUP(H1505,Slevy!B:C,2,0)</f>
        <v>0.5</v>
      </c>
      <c r="G1505" s="40">
        <f>ABS((E1505*F1505)-E1505)</f>
        <v>21.636500000000002</v>
      </c>
      <c r="H1505" s="1" t="s">
        <v>12</v>
      </c>
      <c r="I1505" s="1" t="s">
        <v>2394</v>
      </c>
      <c r="J1505" s="11">
        <f>VLOOKUP(I1505,'%Zdražení'!A:C,3,0)</f>
        <v>0.09</v>
      </c>
      <c r="K1505" s="17"/>
      <c r="M1505" s="7"/>
    </row>
    <row r="1506" spans="2:13" ht="19.5" customHeight="1" x14ac:dyDescent="0.25">
      <c r="B1506" s="5" t="s">
        <v>2115</v>
      </c>
      <c r="C1506" s="6">
        <v>8595580514860</v>
      </c>
      <c r="D1506" s="14" t="s">
        <v>2116</v>
      </c>
      <c r="E1506" s="38">
        <v>30.247500000000002</v>
      </c>
      <c r="F1506" s="39">
        <f>VLOOKUP(H1506,Slevy!B:C,2,0)</f>
        <v>0.5</v>
      </c>
      <c r="G1506" s="40">
        <f>ABS((E1506*F1506)-E1506)</f>
        <v>15.123750000000001</v>
      </c>
      <c r="H1506" s="1" t="s">
        <v>12</v>
      </c>
      <c r="I1506" s="1" t="s">
        <v>2394</v>
      </c>
      <c r="J1506" s="11">
        <f>VLOOKUP(I1506,'%Zdražení'!A:C,3,0)</f>
        <v>0.09</v>
      </c>
      <c r="K1506" s="17"/>
      <c r="M1506" s="7"/>
    </row>
    <row r="1507" spans="2:13" ht="19.5" customHeight="1" x14ac:dyDescent="0.25">
      <c r="B1507" s="5" t="s">
        <v>2117</v>
      </c>
      <c r="C1507" s="6">
        <v>8595580519070</v>
      </c>
      <c r="D1507" s="14" t="s">
        <v>2118</v>
      </c>
      <c r="E1507" s="38">
        <v>186.1284</v>
      </c>
      <c r="F1507" s="39">
        <f>VLOOKUP(H1507,Slevy!B:C,2,0)</f>
        <v>0.5</v>
      </c>
      <c r="G1507" s="40">
        <f>ABS((E1507*F1507)-E1507)</f>
        <v>93.0642</v>
      </c>
      <c r="H1507" s="1" t="s">
        <v>12</v>
      </c>
      <c r="I1507" s="1" t="s">
        <v>2394</v>
      </c>
      <c r="J1507" s="11">
        <f>VLOOKUP(I1507,'%Zdražení'!A:C,3,0)</f>
        <v>0.09</v>
      </c>
      <c r="K1507" s="17"/>
      <c r="M1507" s="7"/>
    </row>
    <row r="1508" spans="2:13" ht="19.5" customHeight="1" x14ac:dyDescent="0.25">
      <c r="B1508" s="5" t="s">
        <v>2119</v>
      </c>
      <c r="C1508" s="6">
        <v>8594045934366</v>
      </c>
      <c r="D1508" s="14" t="s">
        <v>2120</v>
      </c>
      <c r="E1508" s="38">
        <v>5.7552000000000003</v>
      </c>
      <c r="F1508" s="39">
        <f>VLOOKUP(H1508,Slevy!B:C,2,0)</f>
        <v>0.5</v>
      </c>
      <c r="G1508" s="40">
        <f>ABS((E1508*F1508)-E1508)</f>
        <v>2.8776000000000002</v>
      </c>
      <c r="H1508" s="1" t="s">
        <v>12</v>
      </c>
      <c r="I1508" s="1" t="s">
        <v>2394</v>
      </c>
      <c r="J1508" s="11">
        <f>VLOOKUP(I1508,'%Zdražení'!A:C,3,0)</f>
        <v>0.09</v>
      </c>
      <c r="K1508" s="17"/>
      <c r="M1508" s="7"/>
    </row>
    <row r="1509" spans="2:13" ht="19.5" customHeight="1" x14ac:dyDescent="0.25">
      <c r="B1509" s="5" t="s">
        <v>2121</v>
      </c>
      <c r="C1509" s="6">
        <v>8594045933109</v>
      </c>
      <c r="D1509" s="14" t="s">
        <v>2122</v>
      </c>
      <c r="E1509" s="38">
        <v>5.7552000000000003</v>
      </c>
      <c r="F1509" s="39">
        <f>VLOOKUP(H1509,Slevy!B:C,2,0)</f>
        <v>0.5</v>
      </c>
      <c r="G1509" s="40">
        <f>ABS((E1509*F1509)-E1509)</f>
        <v>2.8776000000000002</v>
      </c>
      <c r="H1509" s="1" t="s">
        <v>12</v>
      </c>
      <c r="I1509" s="1" t="s">
        <v>2394</v>
      </c>
      <c r="J1509" s="11">
        <f>VLOOKUP(I1509,'%Zdražení'!A:C,3,0)</f>
        <v>0.09</v>
      </c>
      <c r="K1509" s="17"/>
      <c r="M1509" s="7"/>
    </row>
    <row r="1510" spans="2:13" ht="19.5" customHeight="1" x14ac:dyDescent="0.25">
      <c r="B1510" s="5" t="s">
        <v>2123</v>
      </c>
      <c r="C1510" s="6">
        <v>8595580545352</v>
      </c>
      <c r="D1510" s="14" t="s">
        <v>2124</v>
      </c>
      <c r="E1510" s="38">
        <v>8.9598000000000013</v>
      </c>
      <c r="F1510" s="39">
        <f>VLOOKUP(H1510,Slevy!B:C,2,0)</f>
        <v>0.5</v>
      </c>
      <c r="G1510" s="40">
        <f>ABS((E1510*F1510)-E1510)</f>
        <v>4.4799000000000007</v>
      </c>
      <c r="H1510" s="1" t="s">
        <v>12</v>
      </c>
      <c r="I1510" s="1" t="s">
        <v>2394</v>
      </c>
      <c r="J1510" s="11">
        <f>VLOOKUP(I1510,'%Zdražení'!A:C,3,0)</f>
        <v>0.09</v>
      </c>
      <c r="K1510" s="17"/>
      <c r="M1510" s="7"/>
    </row>
    <row r="1511" spans="2:13" ht="19.5" customHeight="1" x14ac:dyDescent="0.25">
      <c r="B1511" s="5" t="s">
        <v>2125</v>
      </c>
      <c r="C1511" s="6">
        <v>8594045937541</v>
      </c>
      <c r="D1511" s="14" t="s">
        <v>2126</v>
      </c>
      <c r="E1511" s="38">
        <v>20.165000000000003</v>
      </c>
      <c r="F1511" s="39">
        <f>VLOOKUP(H1511,Slevy!B:C,2,0)</f>
        <v>0.5</v>
      </c>
      <c r="G1511" s="40">
        <f>ABS((E1511*F1511)-E1511)</f>
        <v>10.082500000000001</v>
      </c>
      <c r="H1511" s="1" t="s">
        <v>12</v>
      </c>
      <c r="I1511" s="1" t="s">
        <v>2394</v>
      </c>
      <c r="J1511" s="11">
        <f>VLOOKUP(I1511,'%Zdražení'!A:C,3,0)</f>
        <v>0.09</v>
      </c>
      <c r="K1511" s="17"/>
      <c r="M1511" s="7"/>
    </row>
    <row r="1512" spans="2:13" ht="19.5" customHeight="1" x14ac:dyDescent="0.25">
      <c r="B1512" s="5" t="s">
        <v>2127</v>
      </c>
      <c r="C1512" s="6">
        <v>8594045937558</v>
      </c>
      <c r="D1512" s="14" t="s">
        <v>2128</v>
      </c>
      <c r="E1512" s="38">
        <v>21.712800000000005</v>
      </c>
      <c r="F1512" s="39">
        <f>VLOOKUP(H1512,Slevy!B:C,2,0)</f>
        <v>0.5</v>
      </c>
      <c r="G1512" s="40">
        <f>ABS((E1512*F1512)-E1512)</f>
        <v>10.856400000000002</v>
      </c>
      <c r="H1512" s="1" t="s">
        <v>12</v>
      </c>
      <c r="I1512" s="1" t="s">
        <v>2394</v>
      </c>
      <c r="J1512" s="11">
        <f>VLOOKUP(I1512,'%Zdražení'!A:C,3,0)</f>
        <v>0.09</v>
      </c>
      <c r="K1512" s="17"/>
      <c r="M1512" s="7"/>
    </row>
    <row r="1513" spans="2:13" ht="19.5" customHeight="1" x14ac:dyDescent="0.25">
      <c r="B1513" s="5" t="s">
        <v>2129</v>
      </c>
      <c r="C1513" s="6">
        <v>8594045937831</v>
      </c>
      <c r="D1513" s="14" t="s">
        <v>2130</v>
      </c>
      <c r="E1513" s="38">
        <v>38.945700000000002</v>
      </c>
      <c r="F1513" s="39">
        <f>VLOOKUP(H1513,Slevy!B:C,2,0)</f>
        <v>0.5</v>
      </c>
      <c r="G1513" s="40">
        <f>ABS((E1513*F1513)-E1513)</f>
        <v>19.472850000000001</v>
      </c>
      <c r="H1513" s="1" t="s">
        <v>12</v>
      </c>
      <c r="I1513" s="1" t="s">
        <v>2394</v>
      </c>
      <c r="J1513" s="11">
        <f>VLOOKUP(I1513,'%Zdražení'!A:C,3,0)</f>
        <v>0.09</v>
      </c>
      <c r="K1513" s="17"/>
      <c r="M1513" s="7"/>
    </row>
    <row r="1514" spans="2:13" ht="19.5" customHeight="1" x14ac:dyDescent="0.25">
      <c r="B1514" s="5" t="s">
        <v>2131</v>
      </c>
      <c r="C1514" s="6">
        <v>8594045937848</v>
      </c>
      <c r="D1514" s="14" t="s">
        <v>2132</v>
      </c>
      <c r="E1514" s="38">
        <v>43.273000000000003</v>
      </c>
      <c r="F1514" s="39">
        <f>VLOOKUP(H1514,Slevy!B:C,2,0)</f>
        <v>0.5</v>
      </c>
      <c r="G1514" s="40">
        <f>ABS((E1514*F1514)-E1514)</f>
        <v>21.636500000000002</v>
      </c>
      <c r="H1514" s="1" t="s">
        <v>12</v>
      </c>
      <c r="I1514" s="1" t="s">
        <v>2394</v>
      </c>
      <c r="J1514" s="11">
        <f>VLOOKUP(I1514,'%Zdražení'!A:C,3,0)</f>
        <v>0.09</v>
      </c>
      <c r="K1514" s="17"/>
      <c r="M1514" s="7"/>
    </row>
    <row r="1515" spans="2:13" ht="19.5" customHeight="1" x14ac:dyDescent="0.25">
      <c r="B1515" s="5" t="s">
        <v>2133</v>
      </c>
      <c r="C1515" s="6">
        <v>8594045937510</v>
      </c>
      <c r="D1515" s="14" t="s">
        <v>2134</v>
      </c>
      <c r="E1515" s="38">
        <v>40.330000000000005</v>
      </c>
      <c r="F1515" s="39">
        <f>VLOOKUP(H1515,Slevy!B:C,2,0)</f>
        <v>0.5</v>
      </c>
      <c r="G1515" s="40">
        <f>ABS((E1515*F1515)-E1515)</f>
        <v>20.165000000000003</v>
      </c>
      <c r="H1515" s="1" t="s">
        <v>12</v>
      </c>
      <c r="I1515" s="1" t="s">
        <v>2394</v>
      </c>
      <c r="J1515" s="11">
        <f>VLOOKUP(I1515,'%Zdražení'!A:C,3,0)</f>
        <v>0.09</v>
      </c>
      <c r="K1515" s="17"/>
      <c r="M1515" s="7"/>
    </row>
    <row r="1516" spans="2:13" ht="19.5" customHeight="1" x14ac:dyDescent="0.25">
      <c r="B1516" s="5" t="s">
        <v>2135</v>
      </c>
      <c r="C1516" s="6">
        <v>8594045937435</v>
      </c>
      <c r="D1516" s="14" t="s">
        <v>2136</v>
      </c>
      <c r="E1516" s="38">
        <v>76.46350000000001</v>
      </c>
      <c r="F1516" s="39">
        <f>VLOOKUP(H1516,Slevy!B:C,2,0)</f>
        <v>0.5</v>
      </c>
      <c r="G1516" s="40">
        <f>ABS((E1516*F1516)-E1516)</f>
        <v>38.231750000000005</v>
      </c>
      <c r="H1516" s="1" t="s">
        <v>12</v>
      </c>
      <c r="I1516" s="1" t="s">
        <v>2394</v>
      </c>
      <c r="J1516" s="11">
        <f>VLOOKUP(I1516,'%Zdražení'!A:C,3,0)</f>
        <v>0.09</v>
      </c>
      <c r="K1516" s="17"/>
      <c r="M1516" s="7"/>
    </row>
    <row r="1517" spans="2:13" ht="19.5" customHeight="1" x14ac:dyDescent="0.25">
      <c r="B1517" s="5" t="s">
        <v>2137</v>
      </c>
      <c r="C1517" s="6">
        <v>8595580572440</v>
      </c>
      <c r="D1517" s="14" t="s">
        <v>2138</v>
      </c>
      <c r="E1517" s="38">
        <v>18.7698</v>
      </c>
      <c r="F1517" s="39">
        <f>VLOOKUP(H1517,Slevy!B:C,2,0)</f>
        <v>0.5</v>
      </c>
      <c r="G1517" s="40">
        <f>ABS((E1517*F1517)-E1517)</f>
        <v>9.3849</v>
      </c>
      <c r="H1517" s="1" t="s">
        <v>12</v>
      </c>
      <c r="I1517" s="1" t="s">
        <v>2394</v>
      </c>
      <c r="J1517" s="11">
        <f>VLOOKUP(I1517,'%Zdražení'!A:C,3,0)</f>
        <v>0.09</v>
      </c>
      <c r="K1517" s="17"/>
      <c r="M1517" s="7"/>
    </row>
    <row r="1518" spans="2:13" ht="19.5" customHeight="1" x14ac:dyDescent="0.25">
      <c r="B1518" s="5" t="s">
        <v>2139</v>
      </c>
      <c r="C1518" s="6">
        <v>8594045931488</v>
      </c>
      <c r="D1518" s="14" t="s">
        <v>2140</v>
      </c>
      <c r="E1518" s="38">
        <v>18.7698</v>
      </c>
      <c r="F1518" s="39">
        <f>VLOOKUP(H1518,Slevy!B:C,2,0)</f>
        <v>0.5</v>
      </c>
      <c r="G1518" s="40">
        <f>ABS((E1518*F1518)-E1518)</f>
        <v>9.3849</v>
      </c>
      <c r="H1518" s="1" t="s">
        <v>12</v>
      </c>
      <c r="I1518" s="1" t="s">
        <v>2394</v>
      </c>
      <c r="J1518" s="11">
        <f>VLOOKUP(I1518,'%Zdražení'!A:C,3,0)</f>
        <v>0.09</v>
      </c>
      <c r="K1518" s="17"/>
      <c r="M1518" s="7"/>
    </row>
    <row r="1519" spans="2:13" ht="19.5" customHeight="1" x14ac:dyDescent="0.25">
      <c r="B1519" s="5" t="s">
        <v>2141</v>
      </c>
      <c r="C1519" s="6">
        <v>8594045936735</v>
      </c>
      <c r="D1519" s="14" t="s">
        <v>2140</v>
      </c>
      <c r="E1519" s="38">
        <v>17.363700000000001</v>
      </c>
      <c r="F1519" s="39">
        <f>VLOOKUP(H1519,Slevy!B:C,2,0)</f>
        <v>0.5</v>
      </c>
      <c r="G1519" s="40">
        <f>ABS((E1519*F1519)-E1519)</f>
        <v>8.6818500000000007</v>
      </c>
      <c r="H1519" s="1" t="s">
        <v>12</v>
      </c>
      <c r="I1519" s="1" t="s">
        <v>2394</v>
      </c>
      <c r="J1519" s="11">
        <f>VLOOKUP(I1519,'%Zdražení'!A:C,3,0)</f>
        <v>0.09</v>
      </c>
      <c r="K1519" s="17"/>
      <c r="M1519" s="7"/>
    </row>
    <row r="1520" spans="2:13" ht="19.5" customHeight="1" x14ac:dyDescent="0.25">
      <c r="B1520" s="5" t="s">
        <v>2142</v>
      </c>
      <c r="C1520" s="6">
        <v>8594045935462</v>
      </c>
      <c r="D1520" s="14" t="s">
        <v>2143</v>
      </c>
      <c r="E1520" s="38">
        <v>18.7698</v>
      </c>
      <c r="F1520" s="39">
        <f>VLOOKUP(H1520,Slevy!B:C,2,0)</f>
        <v>0.5</v>
      </c>
      <c r="G1520" s="40">
        <f>ABS((E1520*F1520)-E1520)</f>
        <v>9.3849</v>
      </c>
      <c r="H1520" s="1" t="s">
        <v>12</v>
      </c>
      <c r="I1520" s="1" t="s">
        <v>2394</v>
      </c>
      <c r="J1520" s="11">
        <f>VLOOKUP(I1520,'%Zdražení'!A:C,3,0)</f>
        <v>0.09</v>
      </c>
      <c r="K1520" s="17"/>
      <c r="M1520" s="7"/>
    </row>
    <row r="1521" spans="2:13" ht="19.5" customHeight="1" x14ac:dyDescent="0.25">
      <c r="B1521" s="5" t="s">
        <v>2144</v>
      </c>
      <c r="C1521" s="6">
        <v>8594045935479</v>
      </c>
      <c r="D1521" s="14" t="s">
        <v>2143</v>
      </c>
      <c r="E1521" s="38">
        <v>21.712800000000005</v>
      </c>
      <c r="F1521" s="39">
        <f>VLOOKUP(H1521,Slevy!B:C,2,0)</f>
        <v>0.5</v>
      </c>
      <c r="G1521" s="40">
        <f>ABS((E1521*F1521)-E1521)</f>
        <v>10.856400000000002</v>
      </c>
      <c r="H1521" s="1" t="s">
        <v>12</v>
      </c>
      <c r="I1521" s="1" t="s">
        <v>2394</v>
      </c>
      <c r="J1521" s="11">
        <f>VLOOKUP(I1521,'%Zdražení'!A:C,3,0)</f>
        <v>0.09</v>
      </c>
      <c r="K1521" s="17"/>
      <c r="M1521" s="7"/>
    </row>
    <row r="1522" spans="2:13" ht="19.5" customHeight="1" x14ac:dyDescent="0.25">
      <c r="B1522" s="5" t="s">
        <v>2145</v>
      </c>
      <c r="C1522" s="6">
        <v>8594045936711</v>
      </c>
      <c r="D1522" s="14" t="s">
        <v>2146</v>
      </c>
      <c r="E1522" s="38">
        <v>23.118900000000004</v>
      </c>
      <c r="F1522" s="39">
        <f>VLOOKUP(H1522,Slevy!B:C,2,0)</f>
        <v>0.5</v>
      </c>
      <c r="G1522" s="40">
        <f>ABS((E1522*F1522)-E1522)</f>
        <v>11.559450000000002</v>
      </c>
      <c r="H1522" s="1" t="s">
        <v>12</v>
      </c>
      <c r="I1522" s="1" t="s">
        <v>2394</v>
      </c>
      <c r="J1522" s="11">
        <f>VLOOKUP(I1522,'%Zdražení'!A:C,3,0)</f>
        <v>0.09</v>
      </c>
      <c r="K1522" s="17"/>
      <c r="M1522" s="7"/>
    </row>
    <row r="1523" spans="2:13" ht="19.5" customHeight="1" x14ac:dyDescent="0.25">
      <c r="B1523" s="5" t="s">
        <v>2147</v>
      </c>
      <c r="C1523" s="6">
        <v>8594045935196</v>
      </c>
      <c r="D1523" s="14" t="s">
        <v>2146</v>
      </c>
      <c r="E1523" s="38">
        <v>25.909300000000002</v>
      </c>
      <c r="F1523" s="39">
        <f>VLOOKUP(H1523,Slevy!B:C,2,0)</f>
        <v>0.5</v>
      </c>
      <c r="G1523" s="40">
        <f>ABS((E1523*F1523)-E1523)</f>
        <v>12.954650000000001</v>
      </c>
      <c r="H1523" s="1" t="s">
        <v>12</v>
      </c>
      <c r="I1523" s="1" t="s">
        <v>2394</v>
      </c>
      <c r="J1523" s="11">
        <f>VLOOKUP(I1523,'%Zdražení'!A:C,3,0)</f>
        <v>0.09</v>
      </c>
      <c r="K1523" s="17"/>
      <c r="M1523" s="7"/>
    </row>
    <row r="1524" spans="2:13" ht="19.5" customHeight="1" x14ac:dyDescent="0.25">
      <c r="B1524" s="5" t="s">
        <v>2148</v>
      </c>
      <c r="C1524" s="6">
        <v>8594045935486</v>
      </c>
      <c r="D1524" s="14" t="s">
        <v>2149</v>
      </c>
      <c r="E1524" s="38">
        <v>47.611200000000004</v>
      </c>
      <c r="F1524" s="39">
        <f>VLOOKUP(H1524,Slevy!B:C,2,0)</f>
        <v>0.5</v>
      </c>
      <c r="G1524" s="40">
        <f>ABS((E1524*F1524)-E1524)</f>
        <v>23.805600000000002</v>
      </c>
      <c r="H1524" s="1" t="s">
        <v>12</v>
      </c>
      <c r="I1524" s="1" t="s">
        <v>2394</v>
      </c>
      <c r="J1524" s="11">
        <f>VLOOKUP(I1524,'%Zdražení'!A:C,3,0)</f>
        <v>0.09</v>
      </c>
      <c r="K1524" s="17"/>
      <c r="M1524" s="7"/>
    </row>
    <row r="1525" spans="2:13" ht="19.5" customHeight="1" x14ac:dyDescent="0.25">
      <c r="B1525" s="5" t="s">
        <v>2150</v>
      </c>
      <c r="C1525" s="6">
        <v>8594045936728</v>
      </c>
      <c r="D1525" s="14" t="s">
        <v>2151</v>
      </c>
      <c r="E1525" s="38">
        <v>51.960300000000004</v>
      </c>
      <c r="F1525" s="39">
        <f>VLOOKUP(H1525,Slevy!B:C,2,0)</f>
        <v>0.5</v>
      </c>
      <c r="G1525" s="40">
        <f>ABS((E1525*F1525)-E1525)</f>
        <v>25.980150000000002</v>
      </c>
      <c r="H1525" s="1" t="s">
        <v>12</v>
      </c>
      <c r="I1525" s="1" t="s">
        <v>2394</v>
      </c>
      <c r="J1525" s="11">
        <f>VLOOKUP(I1525,'%Zdražení'!A:C,3,0)</f>
        <v>0.09</v>
      </c>
      <c r="K1525" s="17"/>
      <c r="M1525" s="7"/>
    </row>
    <row r="1526" spans="2:13" ht="19.5" customHeight="1" x14ac:dyDescent="0.25">
      <c r="B1526" s="5" t="s">
        <v>2152</v>
      </c>
      <c r="C1526" s="6">
        <v>8595580503420</v>
      </c>
      <c r="D1526" s="14" t="s">
        <v>2153</v>
      </c>
      <c r="E1526" s="38">
        <v>46.226900000000001</v>
      </c>
      <c r="F1526" s="39">
        <f>VLOOKUP(H1526,Slevy!B:C,2,0)</f>
        <v>0.5</v>
      </c>
      <c r="G1526" s="40">
        <f>ABS((E1526*F1526)-E1526)</f>
        <v>23.11345</v>
      </c>
      <c r="H1526" s="1" t="s">
        <v>12</v>
      </c>
      <c r="I1526" s="1" t="s">
        <v>2394</v>
      </c>
      <c r="J1526" s="11">
        <f>VLOOKUP(I1526,'%Zdražení'!A:C,3,0)</f>
        <v>0.09</v>
      </c>
      <c r="K1526" s="17"/>
      <c r="M1526" s="7"/>
    </row>
    <row r="1527" spans="2:13" ht="19.5" customHeight="1" x14ac:dyDescent="0.25">
      <c r="B1527" s="5" t="s">
        <v>2154</v>
      </c>
      <c r="C1527" s="6">
        <v>8595580512460</v>
      </c>
      <c r="D1527" s="14" t="s">
        <v>2155</v>
      </c>
      <c r="E1527" s="38">
        <v>128.4238</v>
      </c>
      <c r="F1527" s="39">
        <f>VLOOKUP(H1527,Slevy!B:C,2,0)</f>
        <v>0.5</v>
      </c>
      <c r="G1527" s="40">
        <f>ABS((E1527*F1527)-E1527)</f>
        <v>64.2119</v>
      </c>
      <c r="H1527" s="1" t="s">
        <v>12</v>
      </c>
      <c r="I1527" s="1" t="s">
        <v>2394</v>
      </c>
      <c r="J1527" s="11">
        <f>VLOOKUP(I1527,'%Zdražení'!A:C,3,0)</f>
        <v>0.09</v>
      </c>
      <c r="K1527" s="17"/>
      <c r="M1527" s="7"/>
    </row>
    <row r="1528" spans="2:13" ht="19.5" customHeight="1" x14ac:dyDescent="0.25">
      <c r="B1528" s="5" t="s">
        <v>2156</v>
      </c>
      <c r="C1528" s="6">
        <v>8594045934199</v>
      </c>
      <c r="D1528" s="14" t="s">
        <v>2157</v>
      </c>
      <c r="E1528" s="38">
        <v>15.8377</v>
      </c>
      <c r="F1528" s="39">
        <f>VLOOKUP(H1528,Slevy!B:C,2,0)</f>
        <v>0.5</v>
      </c>
      <c r="G1528" s="40">
        <f>ABS((E1528*F1528)-E1528)</f>
        <v>7.9188499999999999</v>
      </c>
      <c r="H1528" s="1" t="s">
        <v>12</v>
      </c>
      <c r="I1528" s="1" t="s">
        <v>2394</v>
      </c>
      <c r="J1528" s="11">
        <f>VLOOKUP(I1528,'%Zdražení'!A:C,3,0)</f>
        <v>0.09</v>
      </c>
      <c r="K1528" s="17"/>
      <c r="M1528" s="7"/>
    </row>
    <row r="1529" spans="2:13" ht="19.5" customHeight="1" x14ac:dyDescent="0.25">
      <c r="B1529" s="5" t="s">
        <v>2158</v>
      </c>
      <c r="C1529" s="6">
        <v>8594045935264</v>
      </c>
      <c r="D1529" s="14" t="s">
        <v>2159</v>
      </c>
      <c r="E1529" s="38">
        <v>24.503200000000003</v>
      </c>
      <c r="F1529" s="39">
        <f>VLOOKUP(H1529,Slevy!B:C,2,0)</f>
        <v>0.5</v>
      </c>
      <c r="G1529" s="40">
        <f>ABS((E1529*F1529)-E1529)</f>
        <v>12.251600000000002</v>
      </c>
      <c r="H1529" s="1" t="s">
        <v>12</v>
      </c>
      <c r="I1529" s="1" t="s">
        <v>2394</v>
      </c>
      <c r="J1529" s="11">
        <f>VLOOKUP(I1529,'%Zdražení'!A:C,3,0)</f>
        <v>0.09</v>
      </c>
      <c r="K1529" s="17"/>
      <c r="M1529" s="7"/>
    </row>
    <row r="1530" spans="2:13" ht="19.5" customHeight="1" x14ac:dyDescent="0.25">
      <c r="B1530" s="5" t="s">
        <v>2160</v>
      </c>
      <c r="C1530" s="6">
        <v>8594045931341</v>
      </c>
      <c r="D1530" s="14" t="s">
        <v>2161</v>
      </c>
      <c r="E1530" s="38">
        <v>28.8523</v>
      </c>
      <c r="F1530" s="39">
        <f>VLOOKUP(H1530,Slevy!B:C,2,0)</f>
        <v>0.5</v>
      </c>
      <c r="G1530" s="40">
        <f>ABS((E1530*F1530)-E1530)</f>
        <v>14.42615</v>
      </c>
      <c r="H1530" s="1" t="s">
        <v>12</v>
      </c>
      <c r="I1530" s="1" t="s">
        <v>2394</v>
      </c>
      <c r="J1530" s="11">
        <f>VLOOKUP(I1530,'%Zdražení'!A:C,3,0)</f>
        <v>0.09</v>
      </c>
      <c r="K1530" s="17"/>
      <c r="M1530" s="7"/>
    </row>
    <row r="1531" spans="2:13" ht="19.5" customHeight="1" x14ac:dyDescent="0.25">
      <c r="B1531" s="5" t="s">
        <v>2162</v>
      </c>
      <c r="C1531" s="6">
        <v>8594045937718</v>
      </c>
      <c r="D1531" s="14" t="s">
        <v>2163</v>
      </c>
      <c r="E1531" s="38">
        <v>20.165000000000003</v>
      </c>
      <c r="F1531" s="39">
        <f>VLOOKUP(H1531,Slevy!B:C,2,0)</f>
        <v>0.5</v>
      </c>
      <c r="G1531" s="40">
        <f>ABS((E1531*F1531)-E1531)</f>
        <v>10.082500000000001</v>
      </c>
      <c r="H1531" s="1" t="s">
        <v>12</v>
      </c>
      <c r="I1531" s="1" t="s">
        <v>2394</v>
      </c>
      <c r="J1531" s="11">
        <f>VLOOKUP(I1531,'%Zdražení'!A:C,3,0)</f>
        <v>0.09</v>
      </c>
      <c r="K1531" s="17"/>
      <c r="M1531" s="7"/>
    </row>
    <row r="1532" spans="2:13" ht="19.5" customHeight="1" x14ac:dyDescent="0.25">
      <c r="B1532" s="5" t="s">
        <v>2164</v>
      </c>
      <c r="C1532" s="6">
        <v>8594045936285</v>
      </c>
      <c r="D1532" s="14" t="s">
        <v>2165</v>
      </c>
      <c r="E1532" s="38">
        <v>62.053700000000006</v>
      </c>
      <c r="F1532" s="39">
        <f>VLOOKUP(H1532,Slevy!B:C,2,0)</f>
        <v>0.5</v>
      </c>
      <c r="G1532" s="40">
        <f>ABS((E1532*F1532)-E1532)</f>
        <v>31.026850000000003</v>
      </c>
      <c r="H1532" s="1" t="s">
        <v>12</v>
      </c>
      <c r="I1532" s="1" t="s">
        <v>2394</v>
      </c>
      <c r="J1532" s="11">
        <f>VLOOKUP(I1532,'%Zdražení'!A:C,3,0)</f>
        <v>0.09</v>
      </c>
      <c r="K1532" s="17"/>
      <c r="M1532" s="7"/>
    </row>
    <row r="1533" spans="2:13" ht="19.5" customHeight="1" x14ac:dyDescent="0.25">
      <c r="B1533" s="5" t="s">
        <v>2166</v>
      </c>
      <c r="C1533" s="6">
        <v>8594045936292</v>
      </c>
      <c r="D1533" s="14" t="s">
        <v>2167</v>
      </c>
      <c r="E1533" s="38">
        <v>79.417400000000001</v>
      </c>
      <c r="F1533" s="39">
        <f>VLOOKUP(H1533,Slevy!B:C,2,0)</f>
        <v>0.5</v>
      </c>
      <c r="G1533" s="40">
        <f>ABS((E1533*F1533)-E1533)</f>
        <v>39.7087</v>
      </c>
      <c r="H1533" s="1" t="s">
        <v>12</v>
      </c>
      <c r="I1533" s="1" t="s">
        <v>2394</v>
      </c>
      <c r="J1533" s="11">
        <f>VLOOKUP(I1533,'%Zdražení'!A:C,3,0)</f>
        <v>0.09</v>
      </c>
      <c r="K1533" s="17"/>
      <c r="M1533" s="7"/>
    </row>
    <row r="1534" spans="2:13" ht="19.5" customHeight="1" x14ac:dyDescent="0.25">
      <c r="B1534" s="4"/>
      <c r="C1534" s="4"/>
      <c r="D1534" s="44" t="s">
        <v>2168</v>
      </c>
      <c r="E1534" s="37"/>
      <c r="F1534" s="37"/>
      <c r="G1534" s="37"/>
      <c r="H1534" s="4"/>
      <c r="I1534" s="4"/>
      <c r="J1534" s="4"/>
      <c r="K1534" s="4"/>
    </row>
    <row r="1535" spans="2:13" ht="19.5" customHeight="1" x14ac:dyDescent="0.25">
      <c r="B1535" s="5" t="s">
        <v>2169</v>
      </c>
      <c r="C1535" s="6">
        <v>8594045935257</v>
      </c>
      <c r="D1535" s="14" t="s">
        <v>2170</v>
      </c>
      <c r="E1535" s="38">
        <v>14.420700000000002</v>
      </c>
      <c r="F1535" s="39">
        <f>VLOOKUP(H1535,Slevy!B:C,2,0)</f>
        <v>0.5</v>
      </c>
      <c r="G1535" s="40">
        <f>ABS((E1535*F1535)-E1535)</f>
        <v>7.2103500000000009</v>
      </c>
      <c r="H1535" s="1" t="s">
        <v>12</v>
      </c>
      <c r="I1535" s="1" t="s">
        <v>2394</v>
      </c>
      <c r="J1535" s="11">
        <f>VLOOKUP(I1535,'%Zdražení'!A:C,3,0)</f>
        <v>0.09</v>
      </c>
      <c r="K1535" s="17"/>
      <c r="M1535" s="7"/>
    </row>
    <row r="1536" spans="2:13" ht="19.5" customHeight="1" x14ac:dyDescent="0.25">
      <c r="B1536" s="5" t="s">
        <v>2171</v>
      </c>
      <c r="C1536" s="6">
        <v>8595580545055</v>
      </c>
      <c r="D1536" s="14" t="s">
        <v>2172</v>
      </c>
      <c r="E1536" s="38">
        <v>15.412600000000001</v>
      </c>
      <c r="F1536" s="39">
        <f>VLOOKUP(H1536,Slevy!B:C,2,0)</f>
        <v>0.5</v>
      </c>
      <c r="G1536" s="40">
        <f>ABS((E1536*F1536)-E1536)</f>
        <v>7.7063000000000006</v>
      </c>
      <c r="H1536" s="1" t="s">
        <v>12</v>
      </c>
      <c r="I1536" s="1" t="s">
        <v>2394</v>
      </c>
      <c r="J1536" s="11">
        <f>VLOOKUP(I1536,'%Zdražení'!A:C,3,0)</f>
        <v>0.09</v>
      </c>
      <c r="K1536" s="17"/>
      <c r="M1536" s="7"/>
    </row>
    <row r="1537" spans="2:13" ht="19.5" customHeight="1" x14ac:dyDescent="0.25">
      <c r="B1537" s="5" t="s">
        <v>2173</v>
      </c>
      <c r="C1537" s="6">
        <v>8595580545031</v>
      </c>
      <c r="D1537" s="14" t="s">
        <v>2174</v>
      </c>
      <c r="E1537" s="38">
        <v>17.091200000000001</v>
      </c>
      <c r="F1537" s="39">
        <f>VLOOKUP(H1537,Slevy!B:C,2,0)</f>
        <v>0.5</v>
      </c>
      <c r="G1537" s="40">
        <f>ABS((E1537*F1537)-E1537)</f>
        <v>8.5456000000000003</v>
      </c>
      <c r="H1537" s="1" t="s">
        <v>12</v>
      </c>
      <c r="I1537" s="1" t="s">
        <v>2394</v>
      </c>
      <c r="J1537" s="11">
        <f>VLOOKUP(I1537,'%Zdražení'!A:C,3,0)</f>
        <v>0.09</v>
      </c>
      <c r="K1537" s="17"/>
      <c r="M1537" s="7"/>
    </row>
    <row r="1538" spans="2:13" ht="19.5" customHeight="1" x14ac:dyDescent="0.25">
      <c r="B1538" s="5" t="s">
        <v>2175</v>
      </c>
      <c r="C1538" s="6">
        <v>8594045931334</v>
      </c>
      <c r="D1538" s="14" t="s">
        <v>2176</v>
      </c>
      <c r="E1538" s="38">
        <v>18.7698</v>
      </c>
      <c r="F1538" s="39">
        <f>VLOOKUP(H1538,Slevy!B:C,2,0)</f>
        <v>0.5</v>
      </c>
      <c r="G1538" s="40">
        <f>ABS((E1538*F1538)-E1538)</f>
        <v>9.3849</v>
      </c>
      <c r="H1538" s="1" t="s">
        <v>12</v>
      </c>
      <c r="I1538" s="1" t="s">
        <v>2394</v>
      </c>
      <c r="J1538" s="11">
        <f>VLOOKUP(I1538,'%Zdražení'!A:C,3,0)</f>
        <v>0.09</v>
      </c>
      <c r="K1538" s="17"/>
      <c r="M1538" s="7"/>
    </row>
    <row r="1539" spans="2:13" ht="19.5" customHeight="1" x14ac:dyDescent="0.25">
      <c r="B1539" s="5" t="s">
        <v>2177</v>
      </c>
      <c r="C1539" s="6">
        <v>8594045937374</v>
      </c>
      <c r="D1539" s="14" t="s">
        <v>2178</v>
      </c>
      <c r="E1539" s="38">
        <v>23.118900000000004</v>
      </c>
      <c r="F1539" s="39">
        <f>VLOOKUP(H1539,Slevy!B:C,2,0)</f>
        <v>0.5</v>
      </c>
      <c r="G1539" s="40">
        <f>ABS((E1539*F1539)-E1539)</f>
        <v>11.559450000000002</v>
      </c>
      <c r="H1539" s="1" t="s">
        <v>12</v>
      </c>
      <c r="I1539" s="1" t="s">
        <v>2394</v>
      </c>
      <c r="J1539" s="11">
        <f>VLOOKUP(I1539,'%Zdražení'!A:C,3,0)</f>
        <v>0.09</v>
      </c>
      <c r="K1539" s="17"/>
      <c r="M1539" s="7"/>
    </row>
    <row r="1540" spans="2:13" ht="19.5" customHeight="1" x14ac:dyDescent="0.25">
      <c r="B1540" s="5" t="s">
        <v>2179</v>
      </c>
      <c r="C1540" s="6">
        <v>8594045934809</v>
      </c>
      <c r="D1540" s="14" t="s">
        <v>2180</v>
      </c>
      <c r="E1540" s="38">
        <v>4.3491000000000009</v>
      </c>
      <c r="F1540" s="39">
        <f>VLOOKUP(H1540,Slevy!B:C,2,0)</f>
        <v>0.5</v>
      </c>
      <c r="G1540" s="40">
        <f>ABS((E1540*F1540)-E1540)</f>
        <v>2.1745500000000004</v>
      </c>
      <c r="H1540" s="1" t="s">
        <v>12</v>
      </c>
      <c r="I1540" s="1" t="s">
        <v>2394</v>
      </c>
      <c r="J1540" s="11">
        <f>VLOOKUP(I1540,'%Zdražení'!A:C,3,0)</f>
        <v>0.09</v>
      </c>
      <c r="K1540" s="17"/>
      <c r="M1540" s="7"/>
    </row>
    <row r="1541" spans="2:13" ht="19.5" customHeight="1" x14ac:dyDescent="0.25">
      <c r="B1541" s="5" t="s">
        <v>2181</v>
      </c>
      <c r="C1541" s="6">
        <v>8595580505905</v>
      </c>
      <c r="D1541" s="14" t="s">
        <v>2182</v>
      </c>
      <c r="E1541" s="38">
        <v>4.1965000000000003</v>
      </c>
      <c r="F1541" s="39">
        <f>VLOOKUP(H1541,Slevy!B:C,2,0)</f>
        <v>0.5</v>
      </c>
      <c r="G1541" s="40">
        <f>ABS((E1541*F1541)-E1541)</f>
        <v>2.0982500000000002</v>
      </c>
      <c r="H1541" s="1" t="s">
        <v>12</v>
      </c>
      <c r="I1541" s="1" t="s">
        <v>2394</v>
      </c>
      <c r="J1541" s="11">
        <f>VLOOKUP(I1541,'%Zdražení'!A:C,3,0)</f>
        <v>0.09</v>
      </c>
      <c r="K1541" s="17"/>
      <c r="M1541" s="7"/>
    </row>
    <row r="1542" spans="2:13" ht="19.5" customHeight="1" x14ac:dyDescent="0.25">
      <c r="B1542" s="5" t="s">
        <v>2183</v>
      </c>
      <c r="C1542" s="6">
        <v>8594045932799</v>
      </c>
      <c r="D1542" s="14" t="s">
        <v>2182</v>
      </c>
      <c r="E1542" s="38">
        <v>4.1965000000000003</v>
      </c>
      <c r="F1542" s="39">
        <f>VLOOKUP(H1542,Slevy!B:C,2,0)</f>
        <v>0.5</v>
      </c>
      <c r="G1542" s="40">
        <f>ABS((E1542*F1542)-E1542)</f>
        <v>2.0982500000000002</v>
      </c>
      <c r="H1542" s="1" t="s">
        <v>12</v>
      </c>
      <c r="I1542" s="1" t="s">
        <v>2394</v>
      </c>
      <c r="J1542" s="11">
        <f>VLOOKUP(I1542,'%Zdražení'!A:C,3,0)</f>
        <v>0.09</v>
      </c>
      <c r="K1542" s="17"/>
      <c r="M1542" s="7"/>
    </row>
    <row r="1543" spans="2:13" ht="19.5" customHeight="1" x14ac:dyDescent="0.25">
      <c r="B1543" s="5" t="s">
        <v>2184</v>
      </c>
      <c r="C1543" s="6">
        <v>8594045938364</v>
      </c>
      <c r="D1543" s="14" t="s">
        <v>2185</v>
      </c>
      <c r="E1543" s="38">
        <v>5.7552000000000003</v>
      </c>
      <c r="F1543" s="39">
        <f>VLOOKUP(H1543,Slevy!B:C,2,0)</f>
        <v>0.5</v>
      </c>
      <c r="G1543" s="40">
        <f>ABS((E1543*F1543)-E1543)</f>
        <v>2.8776000000000002</v>
      </c>
      <c r="H1543" s="1" t="s">
        <v>12</v>
      </c>
      <c r="I1543" s="1" t="s">
        <v>2394</v>
      </c>
      <c r="J1543" s="11">
        <f>VLOOKUP(I1543,'%Zdražení'!A:C,3,0)</f>
        <v>0.09</v>
      </c>
      <c r="K1543" s="17"/>
      <c r="M1543" s="7"/>
    </row>
    <row r="1544" spans="2:13" ht="19.5" customHeight="1" x14ac:dyDescent="0.25">
      <c r="B1544" s="5" t="s">
        <v>2186</v>
      </c>
      <c r="C1544" s="6">
        <v>8595580547653</v>
      </c>
      <c r="D1544" s="14" t="s">
        <v>2187</v>
      </c>
      <c r="E1544" s="38">
        <v>7.4338000000000006</v>
      </c>
      <c r="F1544" s="39">
        <f>VLOOKUP(H1544,Slevy!B:C,2,0)</f>
        <v>0.5</v>
      </c>
      <c r="G1544" s="40">
        <f>ABS((E1544*F1544)-E1544)</f>
        <v>3.7169000000000003</v>
      </c>
      <c r="H1544" s="1" t="s">
        <v>12</v>
      </c>
      <c r="I1544" s="1" t="s">
        <v>2394</v>
      </c>
      <c r="J1544" s="11">
        <f>VLOOKUP(I1544,'%Zdražení'!A:C,3,0)</f>
        <v>0.09</v>
      </c>
      <c r="K1544" s="17"/>
      <c r="M1544" s="7"/>
    </row>
    <row r="1545" spans="2:13" ht="19.5" customHeight="1" x14ac:dyDescent="0.25">
      <c r="B1545" s="5" t="s">
        <v>2188</v>
      </c>
      <c r="C1545" s="6">
        <v>8595580536695</v>
      </c>
      <c r="D1545" s="14" t="s">
        <v>2189</v>
      </c>
      <c r="E1545" s="38">
        <v>5.7552000000000003</v>
      </c>
      <c r="F1545" s="39">
        <f>VLOOKUP(H1545,Slevy!B:C,2,0)</f>
        <v>0.5</v>
      </c>
      <c r="G1545" s="40">
        <f>ABS((E1545*F1545)-E1545)</f>
        <v>2.8776000000000002</v>
      </c>
      <c r="H1545" s="1" t="s">
        <v>12</v>
      </c>
      <c r="I1545" s="1" t="s">
        <v>2394</v>
      </c>
      <c r="J1545" s="11">
        <f>VLOOKUP(I1545,'%Zdražení'!A:C,3,0)</f>
        <v>0.09</v>
      </c>
      <c r="K1545" s="17"/>
      <c r="M1545" s="7"/>
    </row>
    <row r="1546" spans="2:13" ht="19.5" customHeight="1" x14ac:dyDescent="0.25">
      <c r="B1546" s="5" t="s">
        <v>2190</v>
      </c>
      <c r="C1546" s="6">
        <v>8595580524043</v>
      </c>
      <c r="D1546" s="14" t="s">
        <v>2191</v>
      </c>
      <c r="E1546" s="38">
        <v>7.2812000000000001</v>
      </c>
      <c r="F1546" s="39">
        <f>VLOOKUP(H1546,Slevy!B:C,2,0)</f>
        <v>0.5</v>
      </c>
      <c r="G1546" s="40">
        <f>ABS((E1546*F1546)-E1546)</f>
        <v>3.6406000000000001</v>
      </c>
      <c r="H1546" s="1" t="s">
        <v>12</v>
      </c>
      <c r="I1546" s="1" t="s">
        <v>2394</v>
      </c>
      <c r="J1546" s="11">
        <f>VLOOKUP(I1546,'%Zdražení'!A:C,3,0)</f>
        <v>0.09</v>
      </c>
      <c r="K1546" s="17"/>
      <c r="M1546" s="7"/>
    </row>
    <row r="1547" spans="2:13" ht="19.5" customHeight="1" x14ac:dyDescent="0.25">
      <c r="B1547" s="5" t="s">
        <v>2192</v>
      </c>
      <c r="C1547" s="6">
        <v>8595580536596</v>
      </c>
      <c r="D1547" s="14" t="s">
        <v>2193</v>
      </c>
      <c r="E1547" s="38">
        <v>5.7552000000000003</v>
      </c>
      <c r="F1547" s="39">
        <f>VLOOKUP(H1547,Slevy!B:C,2,0)</f>
        <v>0.5</v>
      </c>
      <c r="G1547" s="40">
        <f>ABS((E1547*F1547)-E1547)</f>
        <v>2.8776000000000002</v>
      </c>
      <c r="H1547" s="1" t="s">
        <v>12</v>
      </c>
      <c r="I1547" s="1" t="s">
        <v>2394</v>
      </c>
      <c r="J1547" s="11">
        <f>VLOOKUP(I1547,'%Zdražení'!A:C,3,0)</f>
        <v>0.09</v>
      </c>
      <c r="K1547" s="17"/>
      <c r="M1547" s="7"/>
    </row>
    <row r="1548" spans="2:13" ht="19.5" customHeight="1" x14ac:dyDescent="0.25">
      <c r="B1548" s="5" t="s">
        <v>2194</v>
      </c>
      <c r="C1548" s="6">
        <v>8595580547943</v>
      </c>
      <c r="D1548" s="14" t="s">
        <v>2195</v>
      </c>
      <c r="E1548" s="38">
        <v>5.7552000000000003</v>
      </c>
      <c r="F1548" s="39">
        <f>VLOOKUP(H1548,Slevy!B:C,2,0)</f>
        <v>0.5</v>
      </c>
      <c r="G1548" s="40">
        <f>ABS((E1548*F1548)-E1548)</f>
        <v>2.8776000000000002</v>
      </c>
      <c r="H1548" s="1" t="s">
        <v>12</v>
      </c>
      <c r="I1548" s="1" t="s">
        <v>2394</v>
      </c>
      <c r="J1548" s="11">
        <f>VLOOKUP(I1548,'%Zdražení'!A:C,3,0)</f>
        <v>0.09</v>
      </c>
      <c r="K1548" s="17"/>
      <c r="M1548" s="7"/>
    </row>
    <row r="1549" spans="2:13" ht="19.5" customHeight="1" x14ac:dyDescent="0.25">
      <c r="B1549" s="5" t="s">
        <v>2196</v>
      </c>
      <c r="C1549" s="6">
        <v>8595580536350</v>
      </c>
      <c r="D1549" s="14" t="s">
        <v>2197</v>
      </c>
      <c r="E1549" s="38">
        <v>7.4338000000000006</v>
      </c>
      <c r="F1549" s="39">
        <f>VLOOKUP(H1549,Slevy!B:C,2,0)</f>
        <v>0.5</v>
      </c>
      <c r="G1549" s="40">
        <f>ABS((E1549*F1549)-E1549)</f>
        <v>3.7169000000000003</v>
      </c>
      <c r="H1549" s="1" t="s">
        <v>12</v>
      </c>
      <c r="I1549" s="1" t="s">
        <v>2394</v>
      </c>
      <c r="J1549" s="11">
        <f>VLOOKUP(I1549,'%Zdražení'!A:C,3,0)</f>
        <v>0.09</v>
      </c>
      <c r="K1549" s="17"/>
      <c r="M1549" s="7"/>
    </row>
    <row r="1550" spans="2:13" ht="19.5" customHeight="1" x14ac:dyDescent="0.25">
      <c r="B1550" s="5" t="s">
        <v>2198</v>
      </c>
      <c r="C1550" s="6">
        <v>8594045930269</v>
      </c>
      <c r="D1550" s="14" t="s">
        <v>2199</v>
      </c>
      <c r="E1550" s="38">
        <v>7.2812000000000001</v>
      </c>
      <c r="F1550" s="39">
        <f>VLOOKUP(H1550,Slevy!B:C,2,0)</f>
        <v>0.5</v>
      </c>
      <c r="G1550" s="40">
        <f>ABS((E1550*F1550)-E1550)</f>
        <v>3.6406000000000001</v>
      </c>
      <c r="H1550" s="1" t="s">
        <v>12</v>
      </c>
      <c r="I1550" s="1" t="s">
        <v>2394</v>
      </c>
      <c r="J1550" s="11">
        <f>VLOOKUP(I1550,'%Zdražení'!A:C,3,0)</f>
        <v>0.09</v>
      </c>
      <c r="K1550" s="17"/>
      <c r="M1550" s="7"/>
    </row>
    <row r="1551" spans="2:13" ht="19.5" customHeight="1" x14ac:dyDescent="0.25">
      <c r="B1551" s="5" t="s">
        <v>2200</v>
      </c>
      <c r="C1551" s="6">
        <v>8594045930252</v>
      </c>
      <c r="D1551" s="14" t="s">
        <v>2201</v>
      </c>
      <c r="E1551" s="38">
        <v>7.2812000000000001</v>
      </c>
      <c r="F1551" s="39">
        <f>VLOOKUP(H1551,Slevy!B:C,2,0)</f>
        <v>0.5</v>
      </c>
      <c r="G1551" s="40">
        <f>ABS((E1551*F1551)-E1551)</f>
        <v>3.6406000000000001</v>
      </c>
      <c r="H1551" s="1" t="s">
        <v>12</v>
      </c>
      <c r="I1551" s="1" t="s">
        <v>2394</v>
      </c>
      <c r="J1551" s="11">
        <f>VLOOKUP(I1551,'%Zdražení'!A:C,3,0)</f>
        <v>0.09</v>
      </c>
      <c r="K1551" s="17"/>
      <c r="M1551" s="7"/>
    </row>
    <row r="1552" spans="2:13" ht="19.5" customHeight="1" x14ac:dyDescent="0.25">
      <c r="B1552" s="5" t="s">
        <v>2202</v>
      </c>
      <c r="C1552" s="6">
        <v>8595580537098</v>
      </c>
      <c r="D1552" s="14" t="s">
        <v>2203</v>
      </c>
      <c r="E1552" s="38">
        <v>16.393599999999999</v>
      </c>
      <c r="F1552" s="39">
        <f>VLOOKUP(H1552,Slevy!B:C,2,0)</f>
        <v>0.5</v>
      </c>
      <c r="G1552" s="40">
        <f>ABS((E1552*F1552)-E1552)</f>
        <v>8.1967999999999996</v>
      </c>
      <c r="H1552" s="1" t="s">
        <v>12</v>
      </c>
      <c r="I1552" s="1" t="s">
        <v>2394</v>
      </c>
      <c r="J1552" s="11">
        <f>VLOOKUP(I1552,'%Zdražení'!A:C,3,0)</f>
        <v>0.09</v>
      </c>
      <c r="K1552" s="17"/>
      <c r="M1552" s="7"/>
    </row>
    <row r="1553" spans="2:13" ht="19.5" customHeight="1" x14ac:dyDescent="0.25">
      <c r="B1553" s="5" t="s">
        <v>2204</v>
      </c>
      <c r="C1553" s="6">
        <v>8595580537104</v>
      </c>
      <c r="D1553" s="14" t="s">
        <v>2205</v>
      </c>
      <c r="E1553" s="38">
        <v>15.8377</v>
      </c>
      <c r="F1553" s="39">
        <f>VLOOKUP(H1553,Slevy!B:C,2,0)</f>
        <v>0.5</v>
      </c>
      <c r="G1553" s="40">
        <f>ABS((E1553*F1553)-E1553)</f>
        <v>7.9188499999999999</v>
      </c>
      <c r="H1553" s="1" t="s">
        <v>12</v>
      </c>
      <c r="I1553" s="1" t="s">
        <v>2394</v>
      </c>
      <c r="J1553" s="11">
        <f>VLOOKUP(I1553,'%Zdražení'!A:C,3,0)</f>
        <v>0.09</v>
      </c>
      <c r="K1553" s="17"/>
      <c r="M1553" s="7"/>
    </row>
    <row r="1554" spans="2:13" ht="19.5" customHeight="1" x14ac:dyDescent="0.25">
      <c r="B1554" s="4"/>
      <c r="C1554" s="4"/>
      <c r="D1554" s="44" t="s">
        <v>2206</v>
      </c>
      <c r="E1554" s="37"/>
      <c r="F1554" s="37"/>
      <c r="G1554" s="37"/>
      <c r="H1554" s="4"/>
      <c r="I1554" s="4"/>
      <c r="J1554" s="4"/>
      <c r="K1554" s="4"/>
    </row>
    <row r="1555" spans="2:13" ht="19.5" customHeight="1" x14ac:dyDescent="0.25">
      <c r="B1555" s="5" t="s">
        <v>2207</v>
      </c>
      <c r="C1555" s="6">
        <v>8594045935400</v>
      </c>
      <c r="D1555" s="14" t="s">
        <v>2208</v>
      </c>
      <c r="E1555" s="38">
        <v>37.528700000000001</v>
      </c>
      <c r="F1555" s="39">
        <f>VLOOKUP(H1555,Slevy!B:C,2,0)</f>
        <v>0.5</v>
      </c>
      <c r="G1555" s="40">
        <f>ABS((E1555*F1555)-E1555)</f>
        <v>18.76435</v>
      </c>
      <c r="H1555" s="1" t="s">
        <v>12</v>
      </c>
      <c r="I1555" s="1" t="s">
        <v>2394</v>
      </c>
      <c r="J1555" s="11">
        <f>VLOOKUP(I1555,'%Zdražení'!A:C,3,0)</f>
        <v>0.09</v>
      </c>
      <c r="K1555" s="17"/>
      <c r="M1555" s="7"/>
    </row>
    <row r="1556" spans="2:13" ht="19.5" customHeight="1" x14ac:dyDescent="0.25">
      <c r="B1556" s="5" t="s">
        <v>2209</v>
      </c>
      <c r="C1556" s="6">
        <v>8594045937596</v>
      </c>
      <c r="D1556" s="14" t="s">
        <v>2210</v>
      </c>
      <c r="E1556" s="38">
        <v>67.776200000000003</v>
      </c>
      <c r="F1556" s="39">
        <f>VLOOKUP(H1556,Slevy!B:C,2,0)</f>
        <v>0.5</v>
      </c>
      <c r="G1556" s="40">
        <f>ABS((E1556*F1556)-E1556)</f>
        <v>33.888100000000001</v>
      </c>
      <c r="H1556" s="1" t="s">
        <v>12</v>
      </c>
      <c r="I1556" s="1" t="s">
        <v>2394</v>
      </c>
      <c r="J1556" s="11">
        <f>VLOOKUP(I1556,'%Zdražení'!A:C,3,0)</f>
        <v>0.09</v>
      </c>
      <c r="K1556" s="17"/>
      <c r="M1556" s="7"/>
    </row>
    <row r="1557" spans="2:13" ht="19.5" customHeight="1" x14ac:dyDescent="0.25">
      <c r="B1557" s="5" t="s">
        <v>2211</v>
      </c>
      <c r="C1557" s="6">
        <v>8594045937602</v>
      </c>
      <c r="D1557" s="14" t="s">
        <v>2212</v>
      </c>
      <c r="E1557" s="38">
        <v>67.776200000000003</v>
      </c>
      <c r="F1557" s="39">
        <f>VLOOKUP(H1557,Slevy!B:C,2,0)</f>
        <v>0.5</v>
      </c>
      <c r="G1557" s="40">
        <f>ABS((E1557*F1557)-E1557)</f>
        <v>33.888100000000001</v>
      </c>
      <c r="H1557" s="1" t="s">
        <v>12</v>
      </c>
      <c r="I1557" s="1" t="s">
        <v>2394</v>
      </c>
      <c r="J1557" s="11">
        <f>VLOOKUP(I1557,'%Zdražení'!A:C,3,0)</f>
        <v>0.09</v>
      </c>
      <c r="K1557" s="17"/>
      <c r="M1557" s="7"/>
    </row>
    <row r="1558" spans="2:13" ht="19.5" customHeight="1" x14ac:dyDescent="0.25">
      <c r="B1558" s="5" t="s">
        <v>2213</v>
      </c>
      <c r="C1558" s="6">
        <v>8595580502430</v>
      </c>
      <c r="D1558" s="14" t="s">
        <v>2214</v>
      </c>
      <c r="E1558" s="38">
        <v>89.489000000000004</v>
      </c>
      <c r="F1558" s="39">
        <f>VLOOKUP(H1558,Slevy!B:C,2,0)</f>
        <v>0.5</v>
      </c>
      <c r="G1558" s="40">
        <f>ABS((E1558*F1558)-E1558)</f>
        <v>44.744500000000002</v>
      </c>
      <c r="H1558" s="1" t="s">
        <v>12</v>
      </c>
      <c r="I1558" s="1" t="s">
        <v>2394</v>
      </c>
      <c r="J1558" s="11">
        <f>VLOOKUP(I1558,'%Zdražení'!A:C,3,0)</f>
        <v>0.09</v>
      </c>
      <c r="K1558" s="17"/>
      <c r="M1558" s="7"/>
    </row>
    <row r="1559" spans="2:13" ht="19.5" customHeight="1" x14ac:dyDescent="0.25">
      <c r="B1559" s="5" t="s">
        <v>2215</v>
      </c>
      <c r="C1559" s="6">
        <v>8595580550592</v>
      </c>
      <c r="D1559" s="14" t="s">
        <v>2214</v>
      </c>
      <c r="E1559" s="38">
        <v>60.789300000000004</v>
      </c>
      <c r="F1559" s="39">
        <f>VLOOKUP(H1559,Slevy!B:C,2,0)</f>
        <v>0.5</v>
      </c>
      <c r="G1559" s="40">
        <f>ABS((E1559*F1559)-E1559)</f>
        <v>30.394650000000002</v>
      </c>
      <c r="H1559" s="1" t="s">
        <v>12</v>
      </c>
      <c r="I1559" s="1" t="s">
        <v>2394</v>
      </c>
      <c r="J1559" s="11">
        <f>VLOOKUP(I1559,'%Zdražení'!A:C,3,0)</f>
        <v>0.09</v>
      </c>
      <c r="K1559" s="17"/>
      <c r="M1559" s="7"/>
    </row>
    <row r="1560" spans="2:13" ht="19.5" customHeight="1" x14ac:dyDescent="0.25">
      <c r="B1560" s="5" t="s">
        <v>2216</v>
      </c>
      <c r="C1560" s="6">
        <v>8594045931525</v>
      </c>
      <c r="D1560" s="14" t="s">
        <v>2217</v>
      </c>
      <c r="E1560" s="38">
        <v>216.38680000000002</v>
      </c>
      <c r="F1560" s="39">
        <f>VLOOKUP(H1560,Slevy!B:C,2,0)</f>
        <v>0.5</v>
      </c>
      <c r="G1560" s="40">
        <f>ABS((E1560*F1560)-E1560)</f>
        <v>108.19340000000001</v>
      </c>
      <c r="H1560" s="1" t="s">
        <v>12</v>
      </c>
      <c r="I1560" s="1" t="s">
        <v>2394</v>
      </c>
      <c r="J1560" s="11">
        <f>VLOOKUP(I1560,'%Zdražení'!A:C,3,0)</f>
        <v>0.09</v>
      </c>
      <c r="K1560" s="17"/>
      <c r="M1560" s="7"/>
    </row>
    <row r="1561" spans="2:13" ht="19.5" customHeight="1" x14ac:dyDescent="0.25">
      <c r="B1561" s="5" t="s">
        <v>2218</v>
      </c>
      <c r="C1561" s="6">
        <v>8595580502416</v>
      </c>
      <c r="D1561" s="14" t="s">
        <v>2219</v>
      </c>
      <c r="E1561" s="38">
        <v>28.8523</v>
      </c>
      <c r="F1561" s="39">
        <f>VLOOKUP(H1561,Slevy!B:C,2,0)</f>
        <v>0.5</v>
      </c>
      <c r="G1561" s="40">
        <f>ABS((E1561*F1561)-E1561)</f>
        <v>14.42615</v>
      </c>
      <c r="H1561" s="1" t="s">
        <v>12</v>
      </c>
      <c r="I1561" s="1" t="s">
        <v>2394</v>
      </c>
      <c r="J1561" s="11">
        <f>VLOOKUP(I1561,'%Zdražení'!A:C,3,0)</f>
        <v>0.09</v>
      </c>
      <c r="K1561" s="17"/>
      <c r="M1561" s="7"/>
    </row>
    <row r="1562" spans="2:13" ht="19.5" customHeight="1" x14ac:dyDescent="0.25">
      <c r="B1562" s="5" t="s">
        <v>2220</v>
      </c>
      <c r="C1562" s="6">
        <v>8595580502423</v>
      </c>
      <c r="D1562" s="14" t="s">
        <v>2221</v>
      </c>
      <c r="E1562" s="38">
        <v>28.8523</v>
      </c>
      <c r="F1562" s="39">
        <f>VLOOKUP(H1562,Slevy!B:C,2,0)</f>
        <v>0.5</v>
      </c>
      <c r="G1562" s="40">
        <f>ABS((E1562*F1562)-E1562)</f>
        <v>14.42615</v>
      </c>
      <c r="H1562" s="1" t="s">
        <v>12</v>
      </c>
      <c r="I1562" s="1" t="s">
        <v>2394</v>
      </c>
      <c r="J1562" s="11">
        <f>VLOOKUP(I1562,'%Zdražení'!A:C,3,0)</f>
        <v>0.09</v>
      </c>
      <c r="K1562" s="17"/>
      <c r="M1562" s="7"/>
    </row>
    <row r="1563" spans="2:13" ht="19.5" customHeight="1" x14ac:dyDescent="0.25">
      <c r="B1563" s="5" t="s">
        <v>2222</v>
      </c>
      <c r="C1563" s="6">
        <v>8595580511371</v>
      </c>
      <c r="D1563" s="14" t="s">
        <v>2223</v>
      </c>
      <c r="E1563" s="38">
        <v>132.762</v>
      </c>
      <c r="F1563" s="39">
        <f>VLOOKUP(H1563,Slevy!B:C,2,0)</f>
        <v>0.5</v>
      </c>
      <c r="G1563" s="40">
        <f>ABS((E1563*F1563)-E1563)</f>
        <v>66.381</v>
      </c>
      <c r="H1563" s="1" t="s">
        <v>12</v>
      </c>
      <c r="I1563" s="1" t="s">
        <v>2394</v>
      </c>
      <c r="J1563" s="11">
        <f>VLOOKUP(I1563,'%Zdražení'!A:C,3,0)</f>
        <v>0.09</v>
      </c>
      <c r="K1563" s="17"/>
      <c r="M1563" s="7"/>
    </row>
    <row r="1564" spans="2:13" ht="19.5" customHeight="1" x14ac:dyDescent="0.25">
      <c r="B1564" s="4"/>
      <c r="C1564" s="4"/>
      <c r="D1564" s="44" t="s">
        <v>2224</v>
      </c>
      <c r="E1564" s="37"/>
      <c r="F1564" s="37"/>
      <c r="G1564" s="37"/>
      <c r="H1564" s="4"/>
      <c r="I1564" s="4"/>
      <c r="J1564" s="4"/>
      <c r="K1564" s="4"/>
    </row>
    <row r="1565" spans="2:13" ht="19.5" customHeight="1" x14ac:dyDescent="0.25">
      <c r="B1565" s="5" t="s">
        <v>2225</v>
      </c>
      <c r="C1565" s="6">
        <v>8594045939118</v>
      </c>
      <c r="D1565" s="14" t="s">
        <v>2226</v>
      </c>
      <c r="E1565" s="38">
        <v>17.363700000000001</v>
      </c>
      <c r="F1565" s="39">
        <f>VLOOKUP(H1565,Slevy!B:C,2,0)</f>
        <v>0.5</v>
      </c>
      <c r="G1565" s="40">
        <f>ABS((E1565*F1565)-E1565)</f>
        <v>8.6818500000000007</v>
      </c>
      <c r="H1565" s="1" t="s">
        <v>12</v>
      </c>
      <c r="I1565" s="1" t="s">
        <v>2394</v>
      </c>
      <c r="J1565" s="11">
        <f>VLOOKUP(I1565,'%Zdražení'!A:C,3,0)</f>
        <v>0.09</v>
      </c>
      <c r="K1565" s="17"/>
      <c r="M1565" s="7"/>
    </row>
    <row r="1566" spans="2:13" ht="19.5" customHeight="1" x14ac:dyDescent="0.25">
      <c r="B1566" s="5" t="s">
        <v>2227</v>
      </c>
      <c r="C1566" s="6">
        <v>8595580531690</v>
      </c>
      <c r="D1566" s="14" t="s">
        <v>2228</v>
      </c>
      <c r="E1566" s="38">
        <v>23.118900000000004</v>
      </c>
      <c r="F1566" s="39">
        <f>VLOOKUP(H1566,Slevy!B:C,2,0)</f>
        <v>0.5</v>
      </c>
      <c r="G1566" s="40">
        <f>ABS((E1566*F1566)-E1566)</f>
        <v>11.559450000000002</v>
      </c>
      <c r="H1566" s="1" t="s">
        <v>12</v>
      </c>
      <c r="I1566" s="1" t="s">
        <v>2394</v>
      </c>
      <c r="J1566" s="11">
        <f>VLOOKUP(I1566,'%Zdražení'!A:C,3,0)</f>
        <v>0.09</v>
      </c>
      <c r="K1566" s="17"/>
      <c r="M1566" s="7"/>
    </row>
    <row r="1567" spans="2:13" ht="19.5" customHeight="1" x14ac:dyDescent="0.25">
      <c r="B1567" s="5" t="s">
        <v>2229</v>
      </c>
      <c r="C1567" s="6">
        <v>8595580514808</v>
      </c>
      <c r="D1567" s="14" t="s">
        <v>2230</v>
      </c>
      <c r="E1567" s="38">
        <v>132.762</v>
      </c>
      <c r="F1567" s="39">
        <f>VLOOKUP(H1567,Slevy!B:C,2,0)</f>
        <v>0.5</v>
      </c>
      <c r="G1567" s="40">
        <f>ABS((E1567*F1567)-E1567)</f>
        <v>66.381</v>
      </c>
      <c r="H1567" s="1" t="s">
        <v>12</v>
      </c>
      <c r="I1567" s="1" t="s">
        <v>2394</v>
      </c>
      <c r="J1567" s="11">
        <f>VLOOKUP(I1567,'%Zdražení'!A:C,3,0)</f>
        <v>0.09</v>
      </c>
      <c r="K1567" s="17"/>
      <c r="M1567" s="7"/>
    </row>
    <row r="1568" spans="2:13" ht="19.5" customHeight="1" x14ac:dyDescent="0.25">
      <c r="B1568" s="5" t="s">
        <v>2231</v>
      </c>
      <c r="C1568" s="6">
        <v>8595580515201</v>
      </c>
      <c r="D1568" s="14" t="s">
        <v>2230</v>
      </c>
      <c r="E1568" s="38">
        <v>132.762</v>
      </c>
      <c r="F1568" s="39">
        <f>VLOOKUP(H1568,Slevy!B:C,2,0)</f>
        <v>0.5</v>
      </c>
      <c r="G1568" s="40">
        <f>ABS((E1568*F1568)-E1568)</f>
        <v>66.381</v>
      </c>
      <c r="H1568" s="1" t="s">
        <v>12</v>
      </c>
      <c r="I1568" s="1" t="s">
        <v>2394</v>
      </c>
      <c r="J1568" s="11">
        <f>VLOOKUP(I1568,'%Zdražení'!A:C,3,0)</f>
        <v>0.09</v>
      </c>
      <c r="K1568" s="17"/>
      <c r="M1568" s="7"/>
    </row>
    <row r="1569" spans="2:13" ht="19.5" customHeight="1" x14ac:dyDescent="0.25">
      <c r="B1569" s="5" t="s">
        <v>2232</v>
      </c>
      <c r="C1569" s="6">
        <v>8595580522605</v>
      </c>
      <c r="D1569" s="14" t="s">
        <v>2233</v>
      </c>
      <c r="E1569" s="38">
        <v>128.4238</v>
      </c>
      <c r="F1569" s="39">
        <f>VLOOKUP(H1569,Slevy!B:C,2,0)</f>
        <v>0.5</v>
      </c>
      <c r="G1569" s="40">
        <f>ABS((E1569*F1569)-E1569)</f>
        <v>64.2119</v>
      </c>
      <c r="H1569" s="1" t="s">
        <v>12</v>
      </c>
      <c r="I1569" s="1" t="s">
        <v>2394</v>
      </c>
      <c r="J1569" s="11">
        <f>VLOOKUP(I1569,'%Zdražení'!A:C,3,0)</f>
        <v>0.09</v>
      </c>
      <c r="K1569" s="17"/>
      <c r="M1569" s="7"/>
    </row>
    <row r="1570" spans="2:13" ht="19.5" customHeight="1" x14ac:dyDescent="0.25">
      <c r="B1570" s="5" t="s">
        <v>2234</v>
      </c>
      <c r="C1570" s="6">
        <v>8595580531683</v>
      </c>
      <c r="D1570" s="14" t="s">
        <v>2235</v>
      </c>
      <c r="E1570" s="38">
        <v>33.201400000000007</v>
      </c>
      <c r="F1570" s="39">
        <f>VLOOKUP(H1570,Slevy!B:C,2,0)</f>
        <v>0.5</v>
      </c>
      <c r="G1570" s="40">
        <f>ABS((E1570*F1570)-E1570)</f>
        <v>16.600700000000003</v>
      </c>
      <c r="H1570" s="1" t="s">
        <v>12</v>
      </c>
      <c r="I1570" s="1" t="s">
        <v>2394</v>
      </c>
      <c r="J1570" s="11">
        <f>VLOOKUP(I1570,'%Zdražení'!A:C,3,0)</f>
        <v>0.09</v>
      </c>
      <c r="K1570" s="17"/>
      <c r="M1570" s="7"/>
    </row>
    <row r="1571" spans="2:13" ht="19.5" customHeight="1" x14ac:dyDescent="0.25">
      <c r="B1571" s="5" t="s">
        <v>2236</v>
      </c>
      <c r="C1571" s="6">
        <v>8595580530693</v>
      </c>
      <c r="D1571" s="14" t="s">
        <v>2237</v>
      </c>
      <c r="E1571" s="38">
        <v>23.118900000000004</v>
      </c>
      <c r="F1571" s="39">
        <f>VLOOKUP(H1571,Slevy!B:C,2,0)</f>
        <v>0.5</v>
      </c>
      <c r="G1571" s="40">
        <f>ABS((E1571*F1571)-E1571)</f>
        <v>11.559450000000002</v>
      </c>
      <c r="H1571" s="1" t="s">
        <v>12</v>
      </c>
      <c r="I1571" s="1" t="s">
        <v>2394</v>
      </c>
      <c r="J1571" s="11">
        <f>VLOOKUP(I1571,'%Zdražení'!A:C,3,0)</f>
        <v>0.09</v>
      </c>
      <c r="K1571" s="17"/>
      <c r="M1571" s="7"/>
    </row>
    <row r="1572" spans="2:13" ht="19.5" customHeight="1" x14ac:dyDescent="0.25">
      <c r="B1572" s="5" t="s">
        <v>2238</v>
      </c>
      <c r="C1572" s="6">
        <v>8595580549473</v>
      </c>
      <c r="D1572" s="14" t="s">
        <v>2233</v>
      </c>
      <c r="E1572" s="38">
        <v>48.330600000000004</v>
      </c>
      <c r="F1572" s="39">
        <f>VLOOKUP(H1572,Slevy!B:C,2,0)</f>
        <v>0.5</v>
      </c>
      <c r="G1572" s="40">
        <f>ABS((E1572*F1572)-E1572)</f>
        <v>24.165300000000002</v>
      </c>
      <c r="H1572" s="1" t="s">
        <v>12</v>
      </c>
      <c r="I1572" s="1" t="s">
        <v>2394</v>
      </c>
      <c r="J1572" s="11">
        <f>VLOOKUP(I1572,'%Zdražení'!A:C,3,0)</f>
        <v>0.09</v>
      </c>
      <c r="K1572" s="17"/>
      <c r="M1572" s="7"/>
    </row>
    <row r="1573" spans="2:13" ht="19.5" customHeight="1" x14ac:dyDescent="0.25">
      <c r="B1573" s="4"/>
      <c r="C1573" s="4"/>
      <c r="D1573" s="44" t="s">
        <v>2239</v>
      </c>
      <c r="E1573" s="37"/>
      <c r="F1573" s="37"/>
      <c r="G1573" s="37"/>
      <c r="H1573" s="4"/>
      <c r="I1573" s="4"/>
      <c r="J1573" s="4"/>
      <c r="K1573" s="4"/>
    </row>
    <row r="1574" spans="2:13" ht="19.5" customHeight="1" x14ac:dyDescent="0.25">
      <c r="B1574" s="5" t="s">
        <v>2240</v>
      </c>
      <c r="C1574" s="6">
        <v>8594045933710</v>
      </c>
      <c r="D1574" s="14" t="s">
        <v>2241</v>
      </c>
      <c r="E1574" s="38">
        <v>24.503200000000003</v>
      </c>
      <c r="F1574" s="39">
        <f>VLOOKUP(H1574,Slevy!B:C,2,0)</f>
        <v>0.5</v>
      </c>
      <c r="G1574" s="40">
        <f>ABS((E1574*F1574)-E1574)</f>
        <v>12.251600000000002</v>
      </c>
      <c r="H1574" s="1" t="s">
        <v>12</v>
      </c>
      <c r="I1574" s="1" t="s">
        <v>2394</v>
      </c>
      <c r="J1574" s="11">
        <f>VLOOKUP(I1574,'%Zdražení'!A:C,3,0)</f>
        <v>0.09</v>
      </c>
      <c r="K1574" s="17"/>
      <c r="M1574" s="7"/>
    </row>
    <row r="1575" spans="2:13" ht="19.5" customHeight="1" x14ac:dyDescent="0.25">
      <c r="B1575" s="5" t="s">
        <v>2242</v>
      </c>
      <c r="C1575" s="6">
        <v>8594045933703</v>
      </c>
      <c r="D1575" s="14" t="s">
        <v>2243</v>
      </c>
      <c r="E1575" s="38">
        <v>14.420700000000002</v>
      </c>
      <c r="F1575" s="39">
        <f>VLOOKUP(H1575,Slevy!B:C,2,0)</f>
        <v>0.5</v>
      </c>
      <c r="G1575" s="40">
        <f>ABS((E1575*F1575)-E1575)</f>
        <v>7.2103500000000009</v>
      </c>
      <c r="H1575" s="1" t="s">
        <v>12</v>
      </c>
      <c r="I1575" s="1" t="s">
        <v>2394</v>
      </c>
      <c r="J1575" s="11">
        <f>VLOOKUP(I1575,'%Zdražení'!A:C,3,0)</f>
        <v>0.09</v>
      </c>
      <c r="K1575" s="17"/>
      <c r="M1575" s="7"/>
    </row>
    <row r="1576" spans="2:13" ht="19.5" customHeight="1" x14ac:dyDescent="0.25">
      <c r="B1576" s="5" t="s">
        <v>2244</v>
      </c>
      <c r="C1576" s="6">
        <v>8594045931259</v>
      </c>
      <c r="D1576" s="14" t="s">
        <v>2245</v>
      </c>
      <c r="E1576" s="38">
        <v>20.165000000000003</v>
      </c>
      <c r="F1576" s="39">
        <f>VLOOKUP(H1576,Slevy!B:C,2,0)</f>
        <v>0.5</v>
      </c>
      <c r="G1576" s="40">
        <f>ABS((E1576*F1576)-E1576)</f>
        <v>10.082500000000001</v>
      </c>
      <c r="H1576" s="1" t="s">
        <v>12</v>
      </c>
      <c r="I1576" s="1" t="s">
        <v>2394</v>
      </c>
      <c r="J1576" s="11">
        <f>VLOOKUP(I1576,'%Zdražení'!A:C,3,0)</f>
        <v>0.09</v>
      </c>
      <c r="K1576" s="17"/>
      <c r="M1576" s="7"/>
    </row>
    <row r="1577" spans="2:13" ht="19.5" customHeight="1" x14ac:dyDescent="0.25">
      <c r="B1577" s="5" t="s">
        <v>2246</v>
      </c>
      <c r="C1577" s="6">
        <v>8595580531638</v>
      </c>
      <c r="D1577" s="14" t="s">
        <v>2247</v>
      </c>
      <c r="E1577" s="38">
        <v>85.150800000000018</v>
      </c>
      <c r="F1577" s="39">
        <f>VLOOKUP(H1577,Slevy!B:C,2,0)</f>
        <v>0.5</v>
      </c>
      <c r="G1577" s="40">
        <f>ABS((E1577*F1577)-E1577)</f>
        <v>42.575400000000009</v>
      </c>
      <c r="H1577" s="1" t="s">
        <v>12</v>
      </c>
      <c r="I1577" s="1" t="s">
        <v>2394</v>
      </c>
      <c r="J1577" s="11">
        <f>VLOOKUP(I1577,'%Zdražení'!A:C,3,0)</f>
        <v>0.09</v>
      </c>
      <c r="K1577" s="17"/>
      <c r="M1577" s="7"/>
    </row>
    <row r="1578" spans="2:13" ht="19.5" customHeight="1" x14ac:dyDescent="0.25">
      <c r="B1578" s="5" t="s">
        <v>2248</v>
      </c>
      <c r="C1578" s="6">
        <v>8594045931402</v>
      </c>
      <c r="D1578" s="14" t="s">
        <v>2249</v>
      </c>
      <c r="E1578" s="38">
        <v>15.8377</v>
      </c>
      <c r="F1578" s="39">
        <f>VLOOKUP(H1578,Slevy!B:C,2,0)</f>
        <v>0.5</v>
      </c>
      <c r="G1578" s="40">
        <f>ABS((E1578*F1578)-E1578)</f>
        <v>7.9188499999999999</v>
      </c>
      <c r="H1578" s="1" t="s">
        <v>12</v>
      </c>
      <c r="I1578" s="1" t="s">
        <v>2394</v>
      </c>
      <c r="J1578" s="11">
        <f>VLOOKUP(I1578,'%Zdražení'!A:C,3,0)</f>
        <v>0.09</v>
      </c>
      <c r="K1578" s="17"/>
      <c r="M1578" s="7"/>
    </row>
    <row r="1579" spans="2:13" ht="19.5" customHeight="1" x14ac:dyDescent="0.25">
      <c r="B1579" s="5" t="s">
        <v>2250</v>
      </c>
      <c r="C1579" s="6">
        <v>8595580523114</v>
      </c>
      <c r="D1579" s="14" t="s">
        <v>2251</v>
      </c>
      <c r="E1579" s="38">
        <v>41.877800000000008</v>
      </c>
      <c r="F1579" s="39">
        <f>VLOOKUP(H1579,Slevy!B:C,2,0)</f>
        <v>0.5</v>
      </c>
      <c r="G1579" s="40">
        <f>ABS((E1579*F1579)-E1579)</f>
        <v>20.938900000000004</v>
      </c>
      <c r="H1579" s="1" t="s">
        <v>12</v>
      </c>
      <c r="I1579" s="1" t="s">
        <v>2394</v>
      </c>
      <c r="J1579" s="11">
        <f>VLOOKUP(I1579,'%Zdražení'!A:C,3,0)</f>
        <v>0.09</v>
      </c>
      <c r="K1579" s="17"/>
      <c r="M1579" s="7"/>
    </row>
    <row r="1580" spans="2:13" ht="19.5" customHeight="1" x14ac:dyDescent="0.25">
      <c r="B1580" s="5" t="s">
        <v>2252</v>
      </c>
      <c r="C1580" s="6">
        <v>8595580544980</v>
      </c>
      <c r="D1580" s="14" t="s">
        <v>2253</v>
      </c>
      <c r="E1580" s="38">
        <v>35.283299999999997</v>
      </c>
      <c r="F1580" s="39">
        <f>VLOOKUP(H1580,Slevy!B:C,2,0)</f>
        <v>0.5</v>
      </c>
      <c r="G1580" s="40">
        <f>ABS((E1580*F1580)-E1580)</f>
        <v>17.641649999999998</v>
      </c>
      <c r="H1580" s="1" t="s">
        <v>12</v>
      </c>
      <c r="I1580" s="1" t="s">
        <v>2394</v>
      </c>
      <c r="J1580" s="11">
        <f>VLOOKUP(I1580,'%Zdražení'!A:C,3,0)</f>
        <v>0.09</v>
      </c>
      <c r="K1580" s="17"/>
      <c r="M1580" s="7"/>
    </row>
    <row r="1581" spans="2:13" ht="19.5" customHeight="1" x14ac:dyDescent="0.25">
      <c r="B1581" s="5" t="s">
        <v>2254</v>
      </c>
      <c r="C1581" s="6">
        <v>8595580544973</v>
      </c>
      <c r="D1581" s="14" t="s">
        <v>2255</v>
      </c>
      <c r="E1581" s="38">
        <v>54.500000000000007</v>
      </c>
      <c r="F1581" s="39">
        <f>VLOOKUP(H1581,Slevy!B:C,2,0)</f>
        <v>0.5</v>
      </c>
      <c r="G1581" s="40">
        <f>ABS((E1581*F1581)-E1581)</f>
        <v>27.250000000000004</v>
      </c>
      <c r="H1581" s="1" t="s">
        <v>12</v>
      </c>
      <c r="I1581" s="1" t="s">
        <v>2394</v>
      </c>
      <c r="J1581" s="11">
        <f>VLOOKUP(I1581,'%Zdražení'!A:C,3,0)</f>
        <v>0.09</v>
      </c>
      <c r="K1581" s="17"/>
      <c r="M1581" s="7"/>
    </row>
    <row r="1582" spans="2:13" ht="19.5" customHeight="1" x14ac:dyDescent="0.25">
      <c r="B1582" s="5" t="s">
        <v>2256</v>
      </c>
      <c r="C1582" s="6">
        <v>8595580547646</v>
      </c>
      <c r="D1582" s="14" t="s">
        <v>2257</v>
      </c>
      <c r="E1582" s="38">
        <v>42.847900000000003</v>
      </c>
      <c r="F1582" s="39">
        <f>VLOOKUP(H1582,Slevy!B:C,2,0)</f>
        <v>0.5</v>
      </c>
      <c r="G1582" s="40">
        <f>ABS((E1582*F1582)-E1582)</f>
        <v>21.423950000000001</v>
      </c>
      <c r="H1582" s="1" t="s">
        <v>12</v>
      </c>
      <c r="I1582" s="1" t="s">
        <v>2394</v>
      </c>
      <c r="J1582" s="11">
        <f>VLOOKUP(I1582,'%Zdražení'!A:C,3,0)</f>
        <v>0.09</v>
      </c>
      <c r="K1582" s="17"/>
      <c r="M1582" s="7"/>
    </row>
    <row r="1583" spans="2:13" ht="19.5" customHeight="1" x14ac:dyDescent="0.25">
      <c r="B1583" s="5" t="s">
        <v>2258</v>
      </c>
      <c r="C1583" s="6">
        <v>8595580562502</v>
      </c>
      <c r="D1583" s="14" t="s">
        <v>2259</v>
      </c>
      <c r="E1583" s="38">
        <v>42.728000000000009</v>
      </c>
      <c r="F1583" s="39">
        <f>VLOOKUP(H1583,Slevy!B:C,2,0)</f>
        <v>0.5</v>
      </c>
      <c r="G1583" s="40">
        <f>ABS((E1583*F1583)-E1583)</f>
        <v>21.364000000000004</v>
      </c>
      <c r="H1583" s="1" t="s">
        <v>12</v>
      </c>
      <c r="I1583" s="1" t="s">
        <v>2394</v>
      </c>
      <c r="J1583" s="11">
        <f>VLOOKUP(I1583,'%Zdražení'!A:C,3,0)</f>
        <v>0.09</v>
      </c>
      <c r="K1583" s="17"/>
      <c r="M1583" s="7"/>
    </row>
    <row r="1584" spans="2:13" ht="19.5" customHeight="1" x14ac:dyDescent="0.25">
      <c r="B1584" s="5" t="s">
        <v>2260</v>
      </c>
      <c r="C1584" s="6">
        <v>8595580562519</v>
      </c>
      <c r="D1584" s="14" t="s">
        <v>2261</v>
      </c>
      <c r="E1584" s="38">
        <v>42.728000000000009</v>
      </c>
      <c r="F1584" s="39">
        <f>VLOOKUP(H1584,Slevy!B:C,2,0)</f>
        <v>0.5</v>
      </c>
      <c r="G1584" s="40">
        <f>ABS((E1584*F1584)-E1584)</f>
        <v>21.364000000000004</v>
      </c>
      <c r="H1584" s="1" t="s">
        <v>12</v>
      </c>
      <c r="I1584" s="1" t="s">
        <v>2394</v>
      </c>
      <c r="J1584" s="11">
        <f>VLOOKUP(I1584,'%Zdražení'!A:C,3,0)</f>
        <v>0.09</v>
      </c>
      <c r="K1584" s="17"/>
      <c r="M1584" s="7"/>
    </row>
    <row r="1585" spans="2:13" ht="19.5" customHeight="1" x14ac:dyDescent="0.25">
      <c r="B1585" s="5" t="s">
        <v>2262</v>
      </c>
      <c r="C1585" s="6">
        <v>8595580574949</v>
      </c>
      <c r="D1585" s="14" t="s">
        <v>2263</v>
      </c>
      <c r="E1585" s="38">
        <v>42.510000000000005</v>
      </c>
      <c r="F1585" s="39">
        <f>VLOOKUP(H1585,Slevy!B:C,2,0)</f>
        <v>0.5</v>
      </c>
      <c r="G1585" s="40">
        <f>ABS((E1585*F1585)-E1585)</f>
        <v>21.255000000000003</v>
      </c>
      <c r="H1585" s="1" t="s">
        <v>12</v>
      </c>
      <c r="I1585" s="1" t="s">
        <v>2394</v>
      </c>
      <c r="J1585" s="11">
        <f>VLOOKUP(I1585,'%Zdražení'!A:C,3,0)</f>
        <v>0.09</v>
      </c>
      <c r="K1585" s="17"/>
      <c r="M1585" s="7"/>
    </row>
    <row r="1586" spans="2:13" ht="19.5" customHeight="1" x14ac:dyDescent="0.25">
      <c r="B1586" s="3"/>
      <c r="C1586" s="3"/>
      <c r="D1586" s="43" t="s">
        <v>2264</v>
      </c>
      <c r="E1586" s="36"/>
      <c r="F1586" s="36"/>
      <c r="G1586" s="36"/>
      <c r="H1586" s="3"/>
      <c r="I1586" s="3"/>
      <c r="J1586" s="3"/>
      <c r="K1586" s="3"/>
    </row>
    <row r="1587" spans="2:13" ht="19.5" customHeight="1" x14ac:dyDescent="0.25">
      <c r="B1587" s="4"/>
      <c r="C1587" s="4"/>
      <c r="D1587" s="44" t="s">
        <v>2265</v>
      </c>
      <c r="E1587" s="37"/>
      <c r="F1587" s="37"/>
      <c r="G1587" s="37"/>
      <c r="H1587" s="4"/>
      <c r="I1587" s="4"/>
      <c r="J1587" s="4"/>
      <c r="K1587" s="4"/>
    </row>
    <row r="1588" spans="2:13" ht="19.5" customHeight="1" x14ac:dyDescent="0.25">
      <c r="B1588" s="5" t="s">
        <v>2266</v>
      </c>
      <c r="C1588" s="6">
        <v>8595580558833</v>
      </c>
      <c r="D1588" s="14" t="s">
        <v>2267</v>
      </c>
      <c r="E1588" s="38">
        <v>6.9173999999999998</v>
      </c>
      <c r="F1588" s="39">
        <f>VLOOKUP(H1588,Slevy!B:C,2,0)</f>
        <v>0.5</v>
      </c>
      <c r="G1588" s="40">
        <f>ABS((E1588*F1588)-E1588)</f>
        <v>3.4586999999999999</v>
      </c>
      <c r="H1588" s="1" t="s">
        <v>12</v>
      </c>
      <c r="I1588" s="1" t="s">
        <v>2397</v>
      </c>
      <c r="J1588" s="11">
        <f>VLOOKUP(I1588,'%Zdražení'!A:C,3,0)</f>
        <v>0.22</v>
      </c>
      <c r="K1588" s="17"/>
      <c r="M1588" s="7"/>
    </row>
    <row r="1589" spans="2:13" ht="19.5" customHeight="1" x14ac:dyDescent="0.25">
      <c r="B1589" s="5" t="s">
        <v>2268</v>
      </c>
      <c r="C1589" s="6">
        <v>8595580558840</v>
      </c>
      <c r="D1589" s="14" t="s">
        <v>2269</v>
      </c>
      <c r="E1589" s="38">
        <v>7.4297999999999993</v>
      </c>
      <c r="F1589" s="39">
        <f>VLOOKUP(H1589,Slevy!B:C,2,0)</f>
        <v>0.5</v>
      </c>
      <c r="G1589" s="40">
        <f>ABS((E1589*F1589)-E1589)</f>
        <v>3.7148999999999996</v>
      </c>
      <c r="H1589" s="1" t="s">
        <v>12</v>
      </c>
      <c r="I1589" s="1" t="s">
        <v>2397</v>
      </c>
      <c r="J1589" s="11">
        <f>VLOOKUP(I1589,'%Zdražení'!A:C,3,0)</f>
        <v>0.22</v>
      </c>
      <c r="K1589" s="17"/>
      <c r="M1589" s="7"/>
    </row>
    <row r="1590" spans="2:13" ht="19.5" customHeight="1" x14ac:dyDescent="0.25">
      <c r="B1590" s="5" t="s">
        <v>2270</v>
      </c>
      <c r="C1590" s="6">
        <v>8595580558857</v>
      </c>
      <c r="D1590" s="14" t="s">
        <v>2271</v>
      </c>
      <c r="E1590" s="38">
        <v>6.9173999999999998</v>
      </c>
      <c r="F1590" s="39">
        <f>VLOOKUP(H1590,Slevy!B:C,2,0)</f>
        <v>0.5</v>
      </c>
      <c r="G1590" s="40">
        <f>ABS((E1590*F1590)-E1590)</f>
        <v>3.4586999999999999</v>
      </c>
      <c r="H1590" s="1" t="s">
        <v>12</v>
      </c>
      <c r="I1590" s="1" t="s">
        <v>2397</v>
      </c>
      <c r="J1590" s="11">
        <f>VLOOKUP(I1590,'%Zdražení'!A:C,3,0)</f>
        <v>0.22</v>
      </c>
      <c r="K1590" s="17"/>
      <c r="M1590" s="7"/>
    </row>
    <row r="1591" spans="2:13" ht="19.5" customHeight="1" x14ac:dyDescent="0.25">
      <c r="B1591" s="5" t="s">
        <v>2272</v>
      </c>
      <c r="C1591" s="6">
        <v>8595580558864</v>
      </c>
      <c r="D1591" s="14" t="s">
        <v>2273</v>
      </c>
      <c r="E1591" s="38">
        <v>7.6859999999999999</v>
      </c>
      <c r="F1591" s="39">
        <f>VLOOKUP(H1591,Slevy!B:C,2,0)</f>
        <v>0.5</v>
      </c>
      <c r="G1591" s="40">
        <f>ABS((E1591*F1591)-E1591)</f>
        <v>3.843</v>
      </c>
      <c r="H1591" s="1" t="s">
        <v>12</v>
      </c>
      <c r="I1591" s="1" t="s">
        <v>2397</v>
      </c>
      <c r="J1591" s="11">
        <f>VLOOKUP(I1591,'%Zdražení'!A:C,3,0)</f>
        <v>0.22</v>
      </c>
      <c r="K1591" s="17"/>
      <c r="M1591" s="7"/>
    </row>
    <row r="1592" spans="2:13" ht="19.5" customHeight="1" x14ac:dyDescent="0.25">
      <c r="B1592" s="5" t="s">
        <v>2274</v>
      </c>
      <c r="C1592" s="6">
        <v>8595580558871</v>
      </c>
      <c r="D1592" s="14" t="s">
        <v>2275</v>
      </c>
      <c r="E1592" s="38">
        <v>6.9173999999999998</v>
      </c>
      <c r="F1592" s="39">
        <f>VLOOKUP(H1592,Slevy!B:C,2,0)</f>
        <v>0.5</v>
      </c>
      <c r="G1592" s="40">
        <f>ABS((E1592*F1592)-E1592)</f>
        <v>3.4586999999999999</v>
      </c>
      <c r="H1592" s="1" t="s">
        <v>12</v>
      </c>
      <c r="I1592" s="1" t="s">
        <v>2397</v>
      </c>
      <c r="J1592" s="11">
        <f>VLOOKUP(I1592,'%Zdražení'!A:C,3,0)</f>
        <v>0.22</v>
      </c>
      <c r="K1592" s="17"/>
      <c r="M1592" s="7"/>
    </row>
    <row r="1593" spans="2:13" ht="19.5" customHeight="1" x14ac:dyDescent="0.25">
      <c r="B1593" s="5" t="s">
        <v>2276</v>
      </c>
      <c r="C1593" s="6">
        <v>8595580558888</v>
      </c>
      <c r="D1593" s="14" t="s">
        <v>2277</v>
      </c>
      <c r="E1593" s="38">
        <v>7.6859999999999999</v>
      </c>
      <c r="F1593" s="39">
        <f>VLOOKUP(H1593,Slevy!B:C,2,0)</f>
        <v>0.5</v>
      </c>
      <c r="G1593" s="40">
        <f>ABS((E1593*F1593)-E1593)</f>
        <v>3.843</v>
      </c>
      <c r="H1593" s="1" t="s">
        <v>12</v>
      </c>
      <c r="I1593" s="1" t="s">
        <v>2397</v>
      </c>
      <c r="J1593" s="11">
        <f>VLOOKUP(I1593,'%Zdražení'!A:C,3,0)</f>
        <v>0.22</v>
      </c>
      <c r="K1593" s="17"/>
      <c r="M1593" s="7"/>
    </row>
    <row r="1594" spans="2:13" ht="19.5" customHeight="1" x14ac:dyDescent="0.25">
      <c r="B1594" s="5" t="s">
        <v>2278</v>
      </c>
      <c r="C1594" s="6">
        <v>8595580558895</v>
      </c>
      <c r="D1594" s="14" t="s">
        <v>2279</v>
      </c>
      <c r="E1594" s="38">
        <v>7.4297999999999993</v>
      </c>
      <c r="F1594" s="39">
        <f>VLOOKUP(H1594,Slevy!B:C,2,0)</f>
        <v>0.5</v>
      </c>
      <c r="G1594" s="40">
        <f>ABS((E1594*F1594)-E1594)</f>
        <v>3.7148999999999996</v>
      </c>
      <c r="H1594" s="1" t="s">
        <v>12</v>
      </c>
      <c r="I1594" s="1" t="s">
        <v>2397</v>
      </c>
      <c r="J1594" s="11">
        <f>VLOOKUP(I1594,'%Zdražení'!A:C,3,0)</f>
        <v>0.22</v>
      </c>
      <c r="K1594" s="17"/>
      <c r="M1594" s="7"/>
    </row>
    <row r="1595" spans="2:13" ht="19.5" customHeight="1" x14ac:dyDescent="0.25">
      <c r="B1595" s="5" t="s">
        <v>2280</v>
      </c>
      <c r="C1595" s="6">
        <v>8595580558901</v>
      </c>
      <c r="D1595" s="14" t="s">
        <v>2281</v>
      </c>
      <c r="E1595" s="38">
        <v>8.1495999999999995</v>
      </c>
      <c r="F1595" s="39">
        <f>VLOOKUP(H1595,Slevy!B:C,2,0)</f>
        <v>0.5</v>
      </c>
      <c r="G1595" s="40">
        <f>ABS((E1595*F1595)-E1595)</f>
        <v>4.0747999999999998</v>
      </c>
      <c r="H1595" s="1" t="s">
        <v>12</v>
      </c>
      <c r="I1595" s="1" t="s">
        <v>2397</v>
      </c>
      <c r="J1595" s="11">
        <f>VLOOKUP(I1595,'%Zdražení'!A:C,3,0)</f>
        <v>0.22</v>
      </c>
      <c r="K1595" s="17"/>
      <c r="M1595" s="7"/>
    </row>
    <row r="1596" spans="2:13" ht="19.5" customHeight="1" x14ac:dyDescent="0.25">
      <c r="B1596" s="5" t="s">
        <v>2282</v>
      </c>
      <c r="C1596" s="6">
        <v>8595580558918</v>
      </c>
      <c r="D1596" s="14" t="s">
        <v>2283</v>
      </c>
      <c r="E1596" s="38">
        <v>7.1857999999999995</v>
      </c>
      <c r="F1596" s="39">
        <f>VLOOKUP(H1596,Slevy!B:C,2,0)</f>
        <v>0.5</v>
      </c>
      <c r="G1596" s="40">
        <f>ABS((E1596*F1596)-E1596)</f>
        <v>3.5928999999999998</v>
      </c>
      <c r="H1596" s="1" t="s">
        <v>12</v>
      </c>
      <c r="I1596" s="1" t="s">
        <v>2397</v>
      </c>
      <c r="J1596" s="11">
        <f>VLOOKUP(I1596,'%Zdražení'!A:C,3,0)</f>
        <v>0.22</v>
      </c>
      <c r="K1596" s="17"/>
      <c r="M1596" s="7"/>
    </row>
    <row r="1597" spans="2:13" ht="19.5" customHeight="1" x14ac:dyDescent="0.25">
      <c r="B1597" s="5" t="s">
        <v>2284</v>
      </c>
      <c r="C1597" s="6">
        <v>8595580558925</v>
      </c>
      <c r="D1597" s="14" t="s">
        <v>2285</v>
      </c>
      <c r="E1597" s="38">
        <v>8.2593999999999994</v>
      </c>
      <c r="F1597" s="39">
        <f>VLOOKUP(H1597,Slevy!B:C,2,0)</f>
        <v>0.5</v>
      </c>
      <c r="G1597" s="40">
        <f>ABS((E1597*F1597)-E1597)</f>
        <v>4.1296999999999997</v>
      </c>
      <c r="H1597" s="1" t="s">
        <v>12</v>
      </c>
      <c r="I1597" s="1" t="s">
        <v>2397</v>
      </c>
      <c r="J1597" s="11">
        <f>VLOOKUP(I1597,'%Zdražení'!A:C,3,0)</f>
        <v>0.22</v>
      </c>
      <c r="K1597" s="17"/>
      <c r="M1597" s="7"/>
    </row>
    <row r="1598" spans="2:13" ht="19.5" customHeight="1" x14ac:dyDescent="0.25">
      <c r="B1598" s="5" t="s">
        <v>2286</v>
      </c>
      <c r="C1598" s="6">
        <v>8595580560867</v>
      </c>
      <c r="D1598" s="14" t="s">
        <v>2287</v>
      </c>
      <c r="E1598" s="38">
        <v>17.177599999999998</v>
      </c>
      <c r="F1598" s="39">
        <f>VLOOKUP(H1598,Slevy!B:C,2,0)</f>
        <v>0.5</v>
      </c>
      <c r="G1598" s="40">
        <f>ABS((E1598*F1598)-E1598)</f>
        <v>8.5887999999999991</v>
      </c>
      <c r="H1598" s="1" t="s">
        <v>12</v>
      </c>
      <c r="I1598" s="1" t="s">
        <v>2397</v>
      </c>
      <c r="J1598" s="11">
        <f>VLOOKUP(I1598,'%Zdražení'!A:C,3,0)</f>
        <v>0.22</v>
      </c>
      <c r="K1598" s="17"/>
      <c r="M1598" s="7"/>
    </row>
    <row r="1599" spans="2:13" ht="19.5" customHeight="1" x14ac:dyDescent="0.25">
      <c r="B1599" s="5" t="s">
        <v>2288</v>
      </c>
      <c r="C1599" s="6">
        <v>8595580560874</v>
      </c>
      <c r="D1599" s="14" t="s">
        <v>2289</v>
      </c>
      <c r="E1599" s="38">
        <v>6.9173999999999998</v>
      </c>
      <c r="F1599" s="39">
        <f>VLOOKUP(H1599,Slevy!B:C,2,0)</f>
        <v>0.5</v>
      </c>
      <c r="G1599" s="40">
        <f>ABS((E1599*F1599)-E1599)</f>
        <v>3.4586999999999999</v>
      </c>
      <c r="H1599" s="1" t="s">
        <v>12</v>
      </c>
      <c r="I1599" s="1" t="s">
        <v>2397</v>
      </c>
      <c r="J1599" s="11">
        <f>VLOOKUP(I1599,'%Zdražení'!A:C,3,0)</f>
        <v>0.22</v>
      </c>
      <c r="K1599" s="17"/>
      <c r="M1599" s="7"/>
    </row>
    <row r="1600" spans="2:13" ht="19.5" customHeight="1" x14ac:dyDescent="0.25">
      <c r="B1600" s="5" t="s">
        <v>2290</v>
      </c>
      <c r="C1600" s="6">
        <v>8595580565664</v>
      </c>
      <c r="D1600" s="14" t="s">
        <v>2291</v>
      </c>
      <c r="E1600" s="38">
        <v>7.4297999999999993</v>
      </c>
      <c r="F1600" s="39">
        <f>VLOOKUP(H1600,Slevy!B:C,2,0)</f>
        <v>0.5</v>
      </c>
      <c r="G1600" s="40">
        <f>ABS((E1600*F1600)-E1600)</f>
        <v>3.7148999999999996</v>
      </c>
      <c r="H1600" s="1" t="s">
        <v>12</v>
      </c>
      <c r="I1600" s="1" t="s">
        <v>2397</v>
      </c>
      <c r="J1600" s="11">
        <f>VLOOKUP(I1600,'%Zdražení'!A:C,3,0)</f>
        <v>0.22</v>
      </c>
      <c r="K1600" s="17"/>
      <c r="M1600" s="7"/>
    </row>
    <row r="1601" spans="2:13" ht="19.5" customHeight="1" x14ac:dyDescent="0.25">
      <c r="B1601" s="4"/>
      <c r="C1601" s="4"/>
      <c r="D1601" s="44" t="s">
        <v>2292</v>
      </c>
      <c r="E1601" s="37"/>
      <c r="F1601" s="37"/>
      <c r="G1601" s="37"/>
      <c r="H1601" s="4"/>
      <c r="I1601" s="4"/>
      <c r="J1601" s="4"/>
      <c r="K1601" s="4"/>
    </row>
    <row r="1602" spans="2:13" ht="19.5" customHeight="1" x14ac:dyDescent="0.25">
      <c r="B1602" s="5" t="s">
        <v>2293</v>
      </c>
      <c r="C1602" s="6">
        <v>8595580520618</v>
      </c>
      <c r="D1602" s="14" t="s">
        <v>2294</v>
      </c>
      <c r="E1602" s="38">
        <v>27.767200000000003</v>
      </c>
      <c r="F1602" s="39">
        <f>VLOOKUP(H1602,Slevy!B:C,2,0)</f>
        <v>0.5</v>
      </c>
      <c r="G1602" s="40">
        <f>ABS((E1602*F1602)-E1602)</f>
        <v>13.883600000000001</v>
      </c>
      <c r="H1602" s="1" t="s">
        <v>12</v>
      </c>
      <c r="I1602" s="1" t="s">
        <v>2397</v>
      </c>
      <c r="J1602" s="11">
        <f>VLOOKUP(I1602,'%Zdražení'!A:C,3,0)</f>
        <v>0.22</v>
      </c>
      <c r="K1602" s="17"/>
      <c r="M1602" s="7"/>
    </row>
    <row r="1603" spans="2:13" ht="19.5" customHeight="1" x14ac:dyDescent="0.25">
      <c r="B1603" s="5" t="s">
        <v>2295</v>
      </c>
      <c r="C1603" s="6">
        <v>8595580520625</v>
      </c>
      <c r="D1603" s="14" t="s">
        <v>2296</v>
      </c>
      <c r="E1603" s="38">
        <v>30.902599999999996</v>
      </c>
      <c r="F1603" s="39">
        <f>VLOOKUP(H1603,Slevy!B:C,2,0)</f>
        <v>0.5</v>
      </c>
      <c r="G1603" s="40">
        <f>ABS((E1603*F1603)-E1603)</f>
        <v>15.451299999999998</v>
      </c>
      <c r="H1603" s="1" t="s">
        <v>12</v>
      </c>
      <c r="I1603" s="1" t="s">
        <v>2397</v>
      </c>
      <c r="J1603" s="11">
        <f>VLOOKUP(I1603,'%Zdražení'!A:C,3,0)</f>
        <v>0.22</v>
      </c>
      <c r="K1603" s="17"/>
      <c r="M1603" s="7"/>
    </row>
    <row r="1604" spans="2:13" ht="19.5" customHeight="1" x14ac:dyDescent="0.25">
      <c r="B1604" s="5" t="s">
        <v>2297</v>
      </c>
      <c r="C1604" s="6">
        <v>8595580522612</v>
      </c>
      <c r="D1604" s="14" t="s">
        <v>2298</v>
      </c>
      <c r="E1604" s="38">
        <v>24.033999999999999</v>
      </c>
      <c r="F1604" s="39">
        <f>VLOOKUP(H1604,Slevy!B:C,2,0)</f>
        <v>0.5</v>
      </c>
      <c r="G1604" s="40">
        <f>ABS((E1604*F1604)-E1604)</f>
        <v>12.016999999999999</v>
      </c>
      <c r="H1604" s="1" t="s">
        <v>12</v>
      </c>
      <c r="I1604" s="1" t="s">
        <v>2397</v>
      </c>
      <c r="J1604" s="11">
        <f>VLOOKUP(I1604,'%Zdražení'!A:C,3,0)</f>
        <v>0.22</v>
      </c>
      <c r="K1604" s="17"/>
      <c r="M1604" s="7"/>
    </row>
    <row r="1605" spans="2:13" ht="19.5" customHeight="1" x14ac:dyDescent="0.25">
      <c r="B1605" s="5" t="s">
        <v>2299</v>
      </c>
      <c r="C1605" s="6">
        <v>8595580562007</v>
      </c>
      <c r="D1605" s="14" t="s">
        <v>2300</v>
      </c>
      <c r="E1605" s="38">
        <v>26.5716</v>
      </c>
      <c r="F1605" s="39">
        <f>VLOOKUP(H1605,Slevy!B:C,2,0)</f>
        <v>0.5</v>
      </c>
      <c r="G1605" s="40">
        <f>ABS((E1605*F1605)-E1605)</f>
        <v>13.2858</v>
      </c>
      <c r="H1605" s="1" t="s">
        <v>12</v>
      </c>
      <c r="I1605" s="1" t="s">
        <v>2397</v>
      </c>
      <c r="J1605" s="11">
        <f>VLOOKUP(I1605,'%Zdražení'!A:C,3,0)</f>
        <v>0.22</v>
      </c>
      <c r="K1605" s="17"/>
      <c r="M1605" s="7"/>
    </row>
    <row r="1606" spans="2:13" ht="19.5" customHeight="1" x14ac:dyDescent="0.25">
      <c r="B1606" s="3"/>
      <c r="C1606" s="3"/>
      <c r="D1606" s="43" t="s">
        <v>2301</v>
      </c>
      <c r="E1606" s="36"/>
      <c r="F1606" s="36"/>
      <c r="G1606" s="36"/>
      <c r="H1606" s="3"/>
      <c r="I1606" s="3"/>
      <c r="J1606" s="3"/>
      <c r="K1606" s="3"/>
    </row>
    <row r="1607" spans="2:13" ht="19.5" customHeight="1" x14ac:dyDescent="0.25">
      <c r="B1607" s="4"/>
      <c r="C1607" s="4"/>
      <c r="D1607" s="44" t="s">
        <v>2302</v>
      </c>
      <c r="E1607" s="37"/>
      <c r="F1607" s="37"/>
      <c r="G1607" s="37"/>
      <c r="H1607" s="4"/>
      <c r="I1607" s="4"/>
      <c r="J1607" s="4"/>
      <c r="K1607" s="4"/>
    </row>
    <row r="1608" spans="2:13" ht="19.5" customHeight="1" x14ac:dyDescent="0.25">
      <c r="B1608" s="5" t="s">
        <v>2303</v>
      </c>
      <c r="C1608" s="6">
        <v>8595580562755</v>
      </c>
      <c r="D1608" s="14" t="s">
        <v>2302</v>
      </c>
      <c r="E1608" s="38">
        <v>33.288600000000002</v>
      </c>
      <c r="F1608" s="39">
        <f>VLOOKUP(H1608,Slevy!B:C,2,0)</f>
        <v>0.5</v>
      </c>
      <c r="G1608" s="40">
        <f>ABS((E1608*F1608)-E1608)</f>
        <v>16.644300000000001</v>
      </c>
      <c r="H1608" s="1" t="s">
        <v>12</v>
      </c>
      <c r="I1608" s="1" t="s">
        <v>2398</v>
      </c>
      <c r="J1608" s="11">
        <f>VLOOKUP(I1608,'%Zdražení'!A:C,3,0)</f>
        <v>0.09</v>
      </c>
      <c r="K1608" s="17"/>
      <c r="M1608" s="7"/>
    </row>
    <row r="1609" spans="2:13" ht="19.5" customHeight="1" x14ac:dyDescent="0.25">
      <c r="B1609" s="5" t="s">
        <v>2304</v>
      </c>
      <c r="C1609" s="6">
        <v>8594045933468</v>
      </c>
      <c r="D1609" s="14" t="s">
        <v>2302</v>
      </c>
      <c r="E1609" s="38">
        <v>31.795300000000005</v>
      </c>
      <c r="F1609" s="39">
        <f>VLOOKUP(H1609,Slevy!B:C,2,0)</f>
        <v>0.5</v>
      </c>
      <c r="G1609" s="40">
        <f>ABS((E1609*F1609)-E1609)</f>
        <v>15.897650000000002</v>
      </c>
      <c r="H1609" s="1" t="s">
        <v>12</v>
      </c>
      <c r="I1609" s="1" t="s">
        <v>2398</v>
      </c>
      <c r="J1609" s="11">
        <f>VLOOKUP(I1609,'%Zdražení'!A:C,3,0)</f>
        <v>0.09</v>
      </c>
      <c r="K1609" s="17"/>
      <c r="M1609" s="7"/>
    </row>
    <row r="1610" spans="2:13" ht="19.5" customHeight="1" x14ac:dyDescent="0.25">
      <c r="B1610" s="5" t="s">
        <v>2305</v>
      </c>
      <c r="C1610" s="6">
        <v>8595580562366</v>
      </c>
      <c r="D1610" s="14" t="s">
        <v>2302</v>
      </c>
      <c r="E1610" s="38">
        <v>26.617800000000003</v>
      </c>
      <c r="F1610" s="39">
        <f>VLOOKUP(H1610,Slevy!B:C,2,0)</f>
        <v>0.5</v>
      </c>
      <c r="G1610" s="40">
        <f>ABS((E1610*F1610)-E1610)</f>
        <v>13.308900000000001</v>
      </c>
      <c r="H1610" s="1" t="s">
        <v>12</v>
      </c>
      <c r="I1610" s="1" t="s">
        <v>2398</v>
      </c>
      <c r="J1610" s="11">
        <f>VLOOKUP(I1610,'%Zdražení'!A:C,3,0)</f>
        <v>0.09</v>
      </c>
      <c r="K1610" s="17"/>
      <c r="M1610" s="7"/>
    </row>
    <row r="1611" spans="2:13" ht="19.5" customHeight="1" x14ac:dyDescent="0.25">
      <c r="B1611" s="5" t="s">
        <v>2306</v>
      </c>
      <c r="C1611" s="6">
        <v>8595580528560</v>
      </c>
      <c r="D1611" s="14" t="s">
        <v>2302</v>
      </c>
      <c r="E1611" s="38">
        <v>47.611200000000004</v>
      </c>
      <c r="F1611" s="39">
        <f>VLOOKUP(H1611,Slevy!B:C,2,0)</f>
        <v>0.5</v>
      </c>
      <c r="G1611" s="40">
        <f>ABS((E1611*F1611)-E1611)</f>
        <v>23.805600000000002</v>
      </c>
      <c r="H1611" s="1" t="s">
        <v>12</v>
      </c>
      <c r="I1611" s="1" t="s">
        <v>2398</v>
      </c>
      <c r="J1611" s="11">
        <f>VLOOKUP(I1611,'%Zdražení'!A:C,3,0)</f>
        <v>0.09</v>
      </c>
      <c r="K1611" s="17"/>
      <c r="M1611" s="7"/>
    </row>
    <row r="1612" spans="2:13" ht="19.5" customHeight="1" x14ac:dyDescent="0.25">
      <c r="B1612" s="5" t="s">
        <v>2307</v>
      </c>
      <c r="C1612" s="6">
        <v>8595580512644</v>
      </c>
      <c r="D1612" s="14" t="s">
        <v>2308</v>
      </c>
      <c r="E1612" s="38">
        <v>75.715800000000016</v>
      </c>
      <c r="F1612" s="39">
        <f>VLOOKUP(H1612,Slevy!B:C,2,0)</f>
        <v>0.5</v>
      </c>
      <c r="G1612" s="40">
        <f>ABS((E1612*F1612)-E1612)</f>
        <v>37.857900000000008</v>
      </c>
      <c r="H1612" s="1" t="s">
        <v>12</v>
      </c>
      <c r="I1612" s="1" t="s">
        <v>2377</v>
      </c>
      <c r="J1612" s="11">
        <f>VLOOKUP(I1612,'%Zdražení'!A:C,3,0)</f>
        <v>0.06</v>
      </c>
      <c r="K1612" s="17"/>
      <c r="M1612" s="7"/>
    </row>
    <row r="1613" spans="2:13" ht="19.5" customHeight="1" x14ac:dyDescent="0.25">
      <c r="B1613" s="4"/>
      <c r="C1613" s="4"/>
      <c r="D1613" s="44" t="s">
        <v>2309</v>
      </c>
      <c r="E1613" s="37"/>
      <c r="F1613" s="37"/>
      <c r="G1613" s="37"/>
      <c r="H1613" s="4"/>
      <c r="I1613" s="4"/>
      <c r="J1613" s="4"/>
      <c r="K1613" s="4"/>
    </row>
    <row r="1614" spans="2:13" ht="19.5" customHeight="1" x14ac:dyDescent="0.25">
      <c r="B1614" s="5" t="s">
        <v>2310</v>
      </c>
      <c r="C1614" s="6">
        <v>8594045931839</v>
      </c>
      <c r="D1614" s="14" t="s">
        <v>2311</v>
      </c>
      <c r="E1614" s="38">
        <v>23.118900000000004</v>
      </c>
      <c r="F1614" s="39">
        <f>VLOOKUP(H1614,Slevy!B:C,2,0)</f>
        <v>0.5</v>
      </c>
      <c r="G1614" s="40">
        <f>ABS((E1614*F1614)-E1614)</f>
        <v>11.559450000000002</v>
      </c>
      <c r="H1614" s="1" t="s">
        <v>12</v>
      </c>
      <c r="I1614" s="1" t="s">
        <v>2398</v>
      </c>
      <c r="J1614" s="11">
        <f>VLOOKUP(I1614,'%Zdražení'!A:C,3,0)</f>
        <v>0.09</v>
      </c>
      <c r="K1614" s="17"/>
      <c r="M1614" s="7"/>
    </row>
    <row r="1615" spans="2:13" ht="19.5" customHeight="1" x14ac:dyDescent="0.25">
      <c r="B1615" s="5" t="s">
        <v>2312</v>
      </c>
      <c r="C1615" s="6">
        <v>8594045931822</v>
      </c>
      <c r="D1615" s="14" t="s">
        <v>2313</v>
      </c>
      <c r="E1615" s="38">
        <v>23.118900000000004</v>
      </c>
      <c r="F1615" s="39">
        <f>VLOOKUP(H1615,Slevy!B:C,2,0)</f>
        <v>0.5</v>
      </c>
      <c r="G1615" s="40">
        <f>ABS((E1615*F1615)-E1615)</f>
        <v>11.559450000000002</v>
      </c>
      <c r="H1615" s="1" t="s">
        <v>12</v>
      </c>
      <c r="I1615" s="1" t="s">
        <v>2398</v>
      </c>
      <c r="J1615" s="11">
        <f>VLOOKUP(I1615,'%Zdražení'!A:C,3,0)</f>
        <v>0.09</v>
      </c>
      <c r="K1615" s="17"/>
      <c r="M1615" s="7"/>
    </row>
    <row r="1616" spans="2:13" ht="19.5" customHeight="1" x14ac:dyDescent="0.25">
      <c r="B1616" s="5" t="s">
        <v>2314</v>
      </c>
      <c r="C1616" s="6">
        <v>8594045931846</v>
      </c>
      <c r="D1616" s="14" t="s">
        <v>2315</v>
      </c>
      <c r="E1616" s="38">
        <v>20.165000000000003</v>
      </c>
      <c r="F1616" s="39">
        <f>VLOOKUP(H1616,Slevy!B:C,2,0)</f>
        <v>0.5</v>
      </c>
      <c r="G1616" s="40">
        <f>ABS((E1616*F1616)-E1616)</f>
        <v>10.082500000000001</v>
      </c>
      <c r="H1616" s="1" t="s">
        <v>12</v>
      </c>
      <c r="I1616" s="1" t="s">
        <v>2398</v>
      </c>
      <c r="J1616" s="11">
        <f>VLOOKUP(I1616,'%Zdražení'!A:C,3,0)</f>
        <v>0.09</v>
      </c>
      <c r="K1616" s="17"/>
      <c r="M1616" s="7"/>
    </row>
    <row r="1617" spans="2:13" ht="19.5" customHeight="1" x14ac:dyDescent="0.25">
      <c r="B1617" s="5" t="s">
        <v>2316</v>
      </c>
      <c r="C1617" s="6">
        <v>8594045930597</v>
      </c>
      <c r="D1617" s="14" t="s">
        <v>2317</v>
      </c>
      <c r="E1617" s="38">
        <v>43.273000000000003</v>
      </c>
      <c r="F1617" s="39">
        <f>VLOOKUP(H1617,Slevy!B:C,2,0)</f>
        <v>0.5</v>
      </c>
      <c r="G1617" s="40">
        <f>ABS((E1617*F1617)-E1617)</f>
        <v>21.636500000000002</v>
      </c>
      <c r="H1617" s="1" t="s">
        <v>12</v>
      </c>
      <c r="I1617" s="1" t="s">
        <v>2398</v>
      </c>
      <c r="J1617" s="11">
        <f>VLOOKUP(I1617,'%Zdražení'!A:C,3,0)</f>
        <v>0.09</v>
      </c>
      <c r="K1617" s="17"/>
      <c r="M1617" s="7"/>
    </row>
    <row r="1618" spans="2:13" ht="19.5" customHeight="1" x14ac:dyDescent="0.25">
      <c r="B1618" s="5" t="s">
        <v>2318</v>
      </c>
      <c r="C1618" s="6">
        <v>8594045932812</v>
      </c>
      <c r="D1618" s="14" t="s">
        <v>2319</v>
      </c>
      <c r="E1618" s="38">
        <v>20.165000000000003</v>
      </c>
      <c r="F1618" s="39">
        <f>VLOOKUP(H1618,Slevy!B:C,2,0)</f>
        <v>0.5</v>
      </c>
      <c r="G1618" s="40">
        <f>ABS((E1618*F1618)-E1618)</f>
        <v>10.082500000000001</v>
      </c>
      <c r="H1618" s="1" t="s">
        <v>12</v>
      </c>
      <c r="I1618" s="1" t="s">
        <v>2398</v>
      </c>
      <c r="J1618" s="11">
        <f>VLOOKUP(I1618,'%Zdražení'!A:C,3,0)</f>
        <v>0.09</v>
      </c>
      <c r="K1618" s="17"/>
      <c r="M1618" s="7"/>
    </row>
    <row r="1619" spans="2:13" ht="19.5" customHeight="1" x14ac:dyDescent="0.25">
      <c r="B1619" s="5" t="s">
        <v>2320</v>
      </c>
      <c r="C1619" s="6">
        <v>8594045931853</v>
      </c>
      <c r="D1619" s="14" t="s">
        <v>2321</v>
      </c>
      <c r="E1619" s="38">
        <v>21.712800000000005</v>
      </c>
      <c r="F1619" s="39">
        <f>VLOOKUP(H1619,Slevy!B:C,2,0)</f>
        <v>0.5</v>
      </c>
      <c r="G1619" s="40">
        <f>ABS((E1619*F1619)-E1619)</f>
        <v>10.856400000000002</v>
      </c>
      <c r="H1619" s="1" t="s">
        <v>12</v>
      </c>
      <c r="I1619" s="1" t="s">
        <v>2398</v>
      </c>
      <c r="J1619" s="11">
        <f>VLOOKUP(I1619,'%Zdražení'!A:C,3,0)</f>
        <v>0.09</v>
      </c>
      <c r="K1619" s="17"/>
      <c r="M1619" s="7"/>
    </row>
    <row r="1620" spans="2:13" ht="19.5" customHeight="1" x14ac:dyDescent="0.25">
      <c r="B1620" s="5" t="s">
        <v>2322</v>
      </c>
      <c r="C1620" s="6">
        <v>8594045931860</v>
      </c>
      <c r="D1620" s="14" t="s">
        <v>2323</v>
      </c>
      <c r="E1620" s="38">
        <v>33.201400000000007</v>
      </c>
      <c r="F1620" s="39">
        <f>VLOOKUP(H1620,Slevy!B:C,2,0)</f>
        <v>0.5</v>
      </c>
      <c r="G1620" s="40">
        <f>ABS((E1620*F1620)-E1620)</f>
        <v>16.600700000000003</v>
      </c>
      <c r="H1620" s="1" t="s">
        <v>12</v>
      </c>
      <c r="I1620" s="1" t="s">
        <v>2398</v>
      </c>
      <c r="J1620" s="11">
        <f>VLOOKUP(I1620,'%Zdražení'!A:C,3,0)</f>
        <v>0.09</v>
      </c>
      <c r="K1620" s="17"/>
      <c r="M1620" s="7"/>
    </row>
    <row r="1621" spans="2:13" ht="19.5" customHeight="1" x14ac:dyDescent="0.25">
      <c r="B1621" s="5" t="s">
        <v>2324</v>
      </c>
      <c r="C1621" s="6">
        <v>8594045935219</v>
      </c>
      <c r="D1621" s="14" t="s">
        <v>2325</v>
      </c>
      <c r="E1621" s="38">
        <v>43.273000000000003</v>
      </c>
      <c r="F1621" s="39">
        <f>VLOOKUP(H1621,Slevy!B:C,2,0)</f>
        <v>0.5</v>
      </c>
      <c r="G1621" s="40">
        <f>ABS((E1621*F1621)-E1621)</f>
        <v>21.636500000000002</v>
      </c>
      <c r="H1621" s="1" t="s">
        <v>12</v>
      </c>
      <c r="I1621" s="1" t="s">
        <v>2398</v>
      </c>
      <c r="J1621" s="11">
        <f>VLOOKUP(I1621,'%Zdražení'!A:C,3,0)</f>
        <v>0.09</v>
      </c>
      <c r="K1621" s="17"/>
      <c r="M1621" s="7"/>
    </row>
    <row r="1622" spans="2:13" ht="19.5" customHeight="1" x14ac:dyDescent="0.25">
      <c r="B1622" s="5" t="s">
        <v>2326</v>
      </c>
      <c r="C1622" s="6">
        <v>8594045931808</v>
      </c>
      <c r="D1622" s="14" t="s">
        <v>2327</v>
      </c>
      <c r="E1622" s="38">
        <v>8.6982000000000017</v>
      </c>
      <c r="F1622" s="39">
        <f>VLOOKUP(H1622,Slevy!B:C,2,0)</f>
        <v>0.5</v>
      </c>
      <c r="G1622" s="40">
        <f>ABS((E1622*F1622)-E1622)</f>
        <v>4.3491000000000009</v>
      </c>
      <c r="H1622" s="1" t="s">
        <v>12</v>
      </c>
      <c r="I1622" s="1" t="s">
        <v>2398</v>
      </c>
      <c r="J1622" s="11">
        <f>VLOOKUP(I1622,'%Zdražení'!A:C,3,0)</f>
        <v>0.09</v>
      </c>
      <c r="K1622" s="17"/>
      <c r="M1622" s="7"/>
    </row>
    <row r="1623" spans="2:13" ht="19.5" customHeight="1" x14ac:dyDescent="0.25">
      <c r="B1623" s="5" t="s">
        <v>2328</v>
      </c>
      <c r="C1623" s="6">
        <v>8595580520434</v>
      </c>
      <c r="D1623" s="14" t="s">
        <v>2329</v>
      </c>
      <c r="E1623" s="38">
        <v>20.7318</v>
      </c>
      <c r="F1623" s="39">
        <f>VLOOKUP(H1623,Slevy!B:C,2,0)</f>
        <v>0.5</v>
      </c>
      <c r="G1623" s="40">
        <f>ABS((E1623*F1623)-E1623)</f>
        <v>10.3659</v>
      </c>
      <c r="H1623" s="1" t="s">
        <v>12</v>
      </c>
      <c r="I1623" s="1" t="s">
        <v>2398</v>
      </c>
      <c r="J1623" s="11">
        <f>VLOOKUP(I1623,'%Zdražení'!A:C,3,0)</f>
        <v>0.09</v>
      </c>
      <c r="K1623" s="17"/>
      <c r="M1623" s="7"/>
    </row>
    <row r="1624" spans="2:13" ht="19.5" customHeight="1" x14ac:dyDescent="0.25">
      <c r="B1624" s="5" t="s">
        <v>2330</v>
      </c>
      <c r="C1624" s="6">
        <v>8595580542078</v>
      </c>
      <c r="D1624" s="14" t="s">
        <v>2331</v>
      </c>
      <c r="E1624" s="38">
        <v>13.734</v>
      </c>
      <c r="F1624" s="39">
        <f>VLOOKUP(H1624,Slevy!B:C,2,0)</f>
        <v>0.5</v>
      </c>
      <c r="G1624" s="40">
        <f>ABS((E1624*F1624)-E1624)</f>
        <v>6.867</v>
      </c>
      <c r="H1624" s="1" t="s">
        <v>12</v>
      </c>
      <c r="I1624" s="1" t="s">
        <v>2398</v>
      </c>
      <c r="J1624" s="11">
        <f>VLOOKUP(I1624,'%Zdražení'!A:C,3,0)</f>
        <v>0.09</v>
      </c>
      <c r="K1624" s="17"/>
      <c r="M1624" s="7"/>
    </row>
    <row r="1625" spans="2:13" ht="19.5" customHeight="1" x14ac:dyDescent="0.25">
      <c r="B1625" s="5" t="s">
        <v>2332</v>
      </c>
      <c r="C1625" s="6">
        <v>8595580542085</v>
      </c>
      <c r="D1625" s="14" t="s">
        <v>2333</v>
      </c>
      <c r="E1625" s="38">
        <v>13.734</v>
      </c>
      <c r="F1625" s="39">
        <f>VLOOKUP(H1625,Slevy!B:C,2,0)</f>
        <v>0.5</v>
      </c>
      <c r="G1625" s="40">
        <f>ABS((E1625*F1625)-E1625)</f>
        <v>6.867</v>
      </c>
      <c r="H1625" s="1" t="s">
        <v>12</v>
      </c>
      <c r="I1625" s="1" t="s">
        <v>2398</v>
      </c>
      <c r="J1625" s="11">
        <f>VLOOKUP(I1625,'%Zdražení'!A:C,3,0)</f>
        <v>0.09</v>
      </c>
      <c r="K1625" s="17"/>
      <c r="M1625" s="7"/>
    </row>
    <row r="1626" spans="2:13" ht="19.5" customHeight="1" x14ac:dyDescent="0.25">
      <c r="B1626" s="5" t="s">
        <v>2334</v>
      </c>
      <c r="C1626" s="6">
        <v>8595580542092</v>
      </c>
      <c r="D1626" s="14" t="s">
        <v>2335</v>
      </c>
      <c r="E1626" s="38">
        <v>13.734</v>
      </c>
      <c r="F1626" s="39">
        <f>VLOOKUP(H1626,Slevy!B:C,2,0)</f>
        <v>0.5</v>
      </c>
      <c r="G1626" s="40">
        <f>ABS((E1626*F1626)-E1626)</f>
        <v>6.867</v>
      </c>
      <c r="H1626" s="1" t="s">
        <v>12</v>
      </c>
      <c r="I1626" s="1" t="s">
        <v>2398</v>
      </c>
      <c r="J1626" s="11">
        <f>VLOOKUP(I1626,'%Zdražení'!A:C,3,0)</f>
        <v>0.09</v>
      </c>
      <c r="K1626" s="17"/>
      <c r="M1626" s="7"/>
    </row>
    <row r="1627" spans="2:13" ht="19.5" customHeight="1" x14ac:dyDescent="0.25">
      <c r="B1627" s="5" t="s">
        <v>2336</v>
      </c>
      <c r="C1627" s="6">
        <v>8594045931921</v>
      </c>
      <c r="D1627" s="14" t="s">
        <v>2337</v>
      </c>
      <c r="E1627" s="38">
        <v>11.4886</v>
      </c>
      <c r="F1627" s="39">
        <f>VLOOKUP(H1627,Slevy!B:C,2,0)</f>
        <v>0.5</v>
      </c>
      <c r="G1627" s="40">
        <f>ABS((E1627*F1627)-E1627)</f>
        <v>5.7443</v>
      </c>
      <c r="H1627" s="1" t="s">
        <v>12</v>
      </c>
      <c r="I1627" s="1" t="s">
        <v>2398</v>
      </c>
      <c r="J1627" s="11">
        <f>VLOOKUP(I1627,'%Zdražení'!A:C,3,0)</f>
        <v>0.09</v>
      </c>
      <c r="K1627" s="17"/>
      <c r="M1627" s="7"/>
    </row>
    <row r="1628" spans="2:13" ht="19.5" customHeight="1" x14ac:dyDescent="0.25">
      <c r="B1628" s="5" t="s">
        <v>2338</v>
      </c>
      <c r="C1628" s="6">
        <v>8594045931938</v>
      </c>
      <c r="D1628" s="14" t="s">
        <v>2339</v>
      </c>
      <c r="E1628" s="38">
        <v>11.4886</v>
      </c>
      <c r="F1628" s="39">
        <f>VLOOKUP(H1628,Slevy!B:C,2,0)</f>
        <v>0.5</v>
      </c>
      <c r="G1628" s="40">
        <f>ABS((E1628*F1628)-E1628)</f>
        <v>5.7443</v>
      </c>
      <c r="H1628" s="1" t="s">
        <v>12</v>
      </c>
      <c r="I1628" s="1" t="s">
        <v>2398</v>
      </c>
      <c r="J1628" s="11">
        <f>VLOOKUP(I1628,'%Zdražení'!A:C,3,0)</f>
        <v>0.09</v>
      </c>
      <c r="K1628" s="17"/>
      <c r="M1628" s="7"/>
    </row>
    <row r="1629" spans="2:13" ht="19.5" customHeight="1" x14ac:dyDescent="0.25">
      <c r="B1629" s="4"/>
      <c r="C1629" s="4"/>
      <c r="D1629" s="44" t="s">
        <v>2340</v>
      </c>
      <c r="E1629" s="37"/>
      <c r="F1629" s="37"/>
      <c r="G1629" s="37"/>
      <c r="H1629" s="4"/>
      <c r="I1629" s="4"/>
      <c r="J1629" s="4"/>
      <c r="K1629" s="4"/>
    </row>
    <row r="1630" spans="2:13" ht="19.5" customHeight="1" x14ac:dyDescent="0.25">
      <c r="B1630" s="5" t="s">
        <v>2341</v>
      </c>
      <c r="C1630" s="6">
        <v>8595580500429</v>
      </c>
      <c r="D1630" s="14" t="s">
        <v>2342</v>
      </c>
      <c r="E1630" s="38">
        <v>30.247500000000002</v>
      </c>
      <c r="F1630" s="39">
        <f>VLOOKUP(H1630,Slevy!B:C,2,0)</f>
        <v>0.5</v>
      </c>
      <c r="G1630" s="40">
        <f>ABS((E1630*F1630)-E1630)</f>
        <v>15.123750000000001</v>
      </c>
      <c r="H1630" s="1" t="s">
        <v>12</v>
      </c>
      <c r="I1630" s="1" t="s">
        <v>2398</v>
      </c>
      <c r="J1630" s="11">
        <f>VLOOKUP(I1630,'%Zdražení'!A:C,3,0)</f>
        <v>0.09</v>
      </c>
      <c r="K1630" s="17"/>
      <c r="M1630" s="7"/>
    </row>
    <row r="1631" spans="2:13" ht="19.5" customHeight="1" x14ac:dyDescent="0.25">
      <c r="B1631" s="5" t="s">
        <v>2343</v>
      </c>
      <c r="C1631" s="6">
        <v>8594045930856</v>
      </c>
      <c r="D1631" s="14" t="s">
        <v>2344</v>
      </c>
      <c r="E1631" s="38">
        <v>31.795300000000005</v>
      </c>
      <c r="F1631" s="39">
        <f>VLOOKUP(H1631,Slevy!B:C,2,0)</f>
        <v>0.5</v>
      </c>
      <c r="G1631" s="40">
        <f>ABS((E1631*F1631)-E1631)</f>
        <v>15.897650000000002</v>
      </c>
      <c r="H1631" s="1" t="s">
        <v>12</v>
      </c>
      <c r="I1631" s="1" t="s">
        <v>2398</v>
      </c>
      <c r="J1631" s="11">
        <f>VLOOKUP(I1631,'%Zdražení'!A:C,3,0)</f>
        <v>0.09</v>
      </c>
      <c r="K1631" s="17"/>
      <c r="M1631" s="7"/>
    </row>
    <row r="1632" spans="2:13" ht="19.5" customHeight="1" x14ac:dyDescent="0.25">
      <c r="B1632" s="5" t="s">
        <v>2345</v>
      </c>
      <c r="C1632" s="6">
        <v>8594045930863</v>
      </c>
      <c r="D1632" s="14" t="s">
        <v>2346</v>
      </c>
      <c r="E1632" s="38">
        <v>40.330000000000005</v>
      </c>
      <c r="F1632" s="39">
        <f>VLOOKUP(H1632,Slevy!B:C,2,0)</f>
        <v>0.5</v>
      </c>
      <c r="G1632" s="40">
        <f>ABS((E1632*F1632)-E1632)</f>
        <v>20.165000000000003</v>
      </c>
      <c r="H1632" s="1" t="s">
        <v>12</v>
      </c>
      <c r="I1632" s="1" t="s">
        <v>2398</v>
      </c>
      <c r="J1632" s="11">
        <f>VLOOKUP(I1632,'%Zdražení'!A:C,3,0)</f>
        <v>0.09</v>
      </c>
      <c r="K1632" s="17"/>
      <c r="M1632" s="7"/>
    </row>
    <row r="1633" spans="2:13" ht="19.5" customHeight="1" x14ac:dyDescent="0.25">
      <c r="B1633" s="5" t="s">
        <v>2347</v>
      </c>
      <c r="C1633" s="6">
        <v>8594045930870</v>
      </c>
      <c r="D1633" s="14" t="s">
        <v>2348</v>
      </c>
      <c r="E1633" s="38">
        <v>44.690000000000005</v>
      </c>
      <c r="F1633" s="39">
        <f>VLOOKUP(H1633,Slevy!B:C,2,0)</f>
        <v>0.5</v>
      </c>
      <c r="G1633" s="40">
        <f>ABS((E1633*F1633)-E1633)</f>
        <v>22.345000000000002</v>
      </c>
      <c r="H1633" s="1" t="s">
        <v>12</v>
      </c>
      <c r="I1633" s="1" t="s">
        <v>2398</v>
      </c>
      <c r="J1633" s="11">
        <f>VLOOKUP(I1633,'%Zdražení'!A:C,3,0)</f>
        <v>0.09</v>
      </c>
      <c r="K1633" s="17"/>
      <c r="M1633" s="7"/>
    </row>
    <row r="1634" spans="2:13" ht="19.5" customHeight="1" x14ac:dyDescent="0.25">
      <c r="B1634" s="4"/>
      <c r="C1634" s="4"/>
      <c r="D1634" s="44" t="s">
        <v>2349</v>
      </c>
      <c r="E1634" s="37"/>
      <c r="F1634" s="37"/>
      <c r="G1634" s="37"/>
      <c r="H1634" s="4"/>
      <c r="I1634" s="4"/>
      <c r="J1634" s="4"/>
      <c r="K1634" s="4"/>
    </row>
    <row r="1635" spans="2:13" ht="19.5" customHeight="1" x14ac:dyDescent="0.25">
      <c r="B1635" s="5" t="s">
        <v>2350</v>
      </c>
      <c r="C1635" s="6">
        <v>8594045933697</v>
      </c>
      <c r="D1635" s="14" t="s">
        <v>2351</v>
      </c>
      <c r="E1635" s="38">
        <v>20.231100000000001</v>
      </c>
      <c r="F1635" s="39">
        <f>VLOOKUP(H1635,Slevy!B:C,2,0)</f>
        <v>0.5</v>
      </c>
      <c r="G1635" s="40">
        <f>ABS((E1635*F1635)-E1635)</f>
        <v>10.115550000000001</v>
      </c>
      <c r="H1635" s="1" t="s">
        <v>12</v>
      </c>
      <c r="I1635" s="1" t="s">
        <v>2432</v>
      </c>
      <c r="J1635" s="11">
        <f>VLOOKUP(I1635,'%Zdražení'!A:C,3,0)</f>
        <v>0.27</v>
      </c>
      <c r="K1635" s="17"/>
      <c r="M1635" s="7"/>
    </row>
    <row r="1636" spans="2:13" ht="19.5" customHeight="1" x14ac:dyDescent="0.25">
      <c r="B1636" s="5" t="s">
        <v>2352</v>
      </c>
      <c r="C1636" s="6">
        <v>8594045933680</v>
      </c>
      <c r="D1636" s="14" t="s">
        <v>2353</v>
      </c>
      <c r="E1636" s="38">
        <v>25.298400000000001</v>
      </c>
      <c r="F1636" s="39">
        <f>VLOOKUP(H1636,Slevy!B:C,2,0)</f>
        <v>0.5</v>
      </c>
      <c r="G1636" s="40">
        <f>ABS((E1636*F1636)-E1636)</f>
        <v>12.6492</v>
      </c>
      <c r="H1636" s="1" t="s">
        <v>12</v>
      </c>
      <c r="I1636" s="1" t="s">
        <v>2432</v>
      </c>
      <c r="J1636" s="11">
        <f>VLOOKUP(I1636,'%Zdražení'!A:C,3,0)</f>
        <v>0.27</v>
      </c>
      <c r="K1636" s="17"/>
      <c r="M1636" s="7"/>
    </row>
    <row r="1637" spans="2:13" ht="19.5" customHeight="1" x14ac:dyDescent="0.25">
      <c r="B1637" s="5" t="s">
        <v>2354</v>
      </c>
      <c r="C1637" s="6">
        <v>8594045931778</v>
      </c>
      <c r="D1637" s="14" t="s">
        <v>2355</v>
      </c>
      <c r="E1637" s="38">
        <v>42.087800000000001</v>
      </c>
      <c r="F1637" s="39">
        <f>VLOOKUP(H1637,Slevy!B:C,2,0)</f>
        <v>0.5</v>
      </c>
      <c r="G1637" s="40">
        <f>ABS((E1637*F1637)-E1637)</f>
        <v>21.043900000000001</v>
      </c>
      <c r="H1637" s="1" t="s">
        <v>12</v>
      </c>
      <c r="I1637" s="1" t="s">
        <v>2432</v>
      </c>
      <c r="J1637" s="11">
        <f>VLOOKUP(I1637,'%Zdražení'!A:C,3,0)</f>
        <v>0.27</v>
      </c>
      <c r="K1637" s="17"/>
      <c r="M1637" s="7"/>
    </row>
    <row r="1638" spans="2:13" ht="19.5" customHeight="1" x14ac:dyDescent="0.25">
      <c r="B1638" s="5" t="s">
        <v>2356</v>
      </c>
      <c r="C1638" s="6">
        <v>8594045930559</v>
      </c>
      <c r="D1638" s="14" t="s">
        <v>2357</v>
      </c>
      <c r="E1638" s="38">
        <v>63.8048</v>
      </c>
      <c r="F1638" s="39">
        <f>VLOOKUP(H1638,Slevy!B:C,2,0)</f>
        <v>0.5</v>
      </c>
      <c r="G1638" s="40">
        <f>ABS((E1638*F1638)-E1638)</f>
        <v>31.9024</v>
      </c>
      <c r="H1638" s="1" t="s">
        <v>12</v>
      </c>
      <c r="I1638" s="1" t="s">
        <v>2432</v>
      </c>
      <c r="J1638" s="11">
        <f>VLOOKUP(I1638,'%Zdražení'!A:C,3,0)</f>
        <v>0.27</v>
      </c>
      <c r="K1638" s="17"/>
      <c r="M1638" s="7"/>
    </row>
    <row r="1639" spans="2:13" ht="19.5" customHeight="1" x14ac:dyDescent="0.25">
      <c r="B1639" s="5" t="s">
        <v>2358</v>
      </c>
      <c r="C1639" s="6">
        <v>8594045930566</v>
      </c>
      <c r="D1639" s="14" t="s">
        <v>2359</v>
      </c>
      <c r="E1639" s="38">
        <v>43.726100000000002</v>
      </c>
      <c r="F1639" s="39">
        <f>VLOOKUP(H1639,Slevy!B:C,2,0)</f>
        <v>0.5</v>
      </c>
      <c r="G1639" s="40">
        <f>ABS((E1639*F1639)-E1639)</f>
        <v>21.863050000000001</v>
      </c>
      <c r="H1639" s="1" t="s">
        <v>12</v>
      </c>
      <c r="I1639" s="1" t="s">
        <v>2432</v>
      </c>
      <c r="J1639" s="11">
        <f>VLOOKUP(I1639,'%Zdražení'!A:C,3,0)</f>
        <v>0.27</v>
      </c>
      <c r="K1639" s="17"/>
      <c r="M1639" s="7"/>
    </row>
    <row r="1640" spans="2:13" ht="19.5" customHeight="1" x14ac:dyDescent="0.25">
      <c r="B1640" s="4"/>
      <c r="C1640" s="4"/>
      <c r="D1640" s="44" t="s">
        <v>2360</v>
      </c>
      <c r="E1640" s="37"/>
      <c r="F1640" s="37"/>
      <c r="G1640" s="37"/>
      <c r="H1640" s="4"/>
      <c r="I1640" s="4"/>
      <c r="J1640" s="4"/>
      <c r="K1640" s="4"/>
    </row>
    <row r="1641" spans="2:13" ht="19.5" customHeight="1" x14ac:dyDescent="0.25"/>
    <row r="1644" spans="2:13" x14ac:dyDescent="0.25">
      <c r="B1644" s="8" t="s">
        <v>68</v>
      </c>
      <c r="C1644" s="26" t="str">
        <f>"= Nowość"</f>
        <v>= Nowość</v>
      </c>
    </row>
    <row r="1646" spans="2:13" x14ac:dyDescent="0.25">
      <c r="B1646" s="8" t="s">
        <v>2361</v>
      </c>
      <c r="C1646" s="26" t="str">
        <f>"= Innowacja"</f>
        <v>= Innowacja</v>
      </c>
    </row>
    <row r="1648" spans="2:13" x14ac:dyDescent="0.25">
      <c r="B1648" s="8" t="s">
        <v>161</v>
      </c>
      <c r="C1648" s="26" t="str">
        <f>"= Sprzedaż"</f>
        <v>= Sprzedaż</v>
      </c>
    </row>
    <row r="1650" spans="2:3" x14ac:dyDescent="0.25">
      <c r="B1650" s="8" t="s">
        <v>307</v>
      </c>
      <c r="C1650" s="26" t="str">
        <f>"= Produkt pod zamówienie, termin dostawy - 1 miesiąc"</f>
        <v>= Produkt pod zamówienie, termin dostawy - 1 miesiąc</v>
      </c>
    </row>
    <row r="1652" spans="2:3" x14ac:dyDescent="0.25">
      <c r="B1652" s="8" t="s">
        <v>56</v>
      </c>
      <c r="C1652" s="26" t="str">
        <f>"= Produkt pod zamówienie, termin dostawy - 2 miesiące"</f>
        <v>= Produkt pod zamówienie, termin dostawy - 2 miesiące</v>
      </c>
    </row>
    <row r="1654" spans="2:3" x14ac:dyDescent="0.25">
      <c r="B1654" s="8" t="s">
        <v>2362</v>
      </c>
      <c r="C1654" s="26" t="str">
        <f>"= Produkt pod zamówienie, termin dostawy - 3 miesiące"</f>
        <v>= Produkt pod zamówienie, termin dostawy - 3 miesiące</v>
      </c>
    </row>
    <row r="1656" spans="2:3" x14ac:dyDescent="0.25">
      <c r="B1656" s="8" t="s">
        <v>302</v>
      </c>
      <c r="C1656" s="26" t="str">
        <f>"= Produkt pod zamówienie, termin dostawy - 4 miesiące"</f>
        <v>= Produkt pod zamówienie, termin dostawy - 4 miesiące</v>
      </c>
    </row>
    <row r="1658" spans="2:3" x14ac:dyDescent="0.25">
      <c r="C1658" s="26"/>
    </row>
    <row r="1659" spans="2:3" x14ac:dyDescent="0.25">
      <c r="C1659" s="26" t="s">
        <v>2363</v>
      </c>
    </row>
    <row r="1661" spans="2:3" x14ac:dyDescent="0.25">
      <c r="C1661" s="28" t="s">
        <v>2364</v>
      </c>
    </row>
    <row r="1662" spans="2:3" x14ac:dyDescent="0.25">
      <c r="C1662" s="28" t="s">
        <v>2365</v>
      </c>
    </row>
    <row r="1663" spans="2:3" x14ac:dyDescent="0.25">
      <c r="C1663" s="28" t="s">
        <v>2366</v>
      </c>
    </row>
    <row r="1664" spans="2:3" x14ac:dyDescent="0.25">
      <c r="C1664" s="28" t="s">
        <v>2367</v>
      </c>
    </row>
    <row r="1665" spans="3:3" x14ac:dyDescent="0.25">
      <c r="C1665" s="28"/>
    </row>
    <row r="1666" spans="3:3" x14ac:dyDescent="0.25">
      <c r="C1666" s="28" t="s">
        <v>2368</v>
      </c>
    </row>
    <row r="1667" spans="3:3" x14ac:dyDescent="0.25">
      <c r="C1667" s="28" t="s">
        <v>2369</v>
      </c>
    </row>
  </sheetData>
  <sheetProtection formatCells="0" formatColumns="0" formatRows="0" insertColumns="0" insertRows="0" insertHyperlinks="0" deleteColumns="0" deleteRows="0" sort="0" autoFilter="0" pivotTables="0"/>
  <autoFilter ref="B2:O1640" xr:uid="{2DBD05A2-985E-4C5E-8875-1FAC867F53E1}"/>
  <mergeCells count="1">
    <mergeCell ref="N1:O1"/>
  </mergeCells>
  <pageMargins left="0.24" right="0.24" top="0.76" bottom="0.76" header="0.3" footer="0.3"/>
  <pageSetup paperSize="9" orientation="portrait" r:id="rId1"/>
  <headerFooter>
    <oddHeader>&amp;R&amp;G&amp;</oddHeader>
    <oddFooter>&amp;R&amp;"Arial"&amp;6 Cennik produktów 2022 &amp;Ke2001a&amp;P/&amp;N</oddFooter>
    <evenFooter>&amp;R&amp;"Arial"&amp;6 Cennik produktów 2022 &amp;Ke2001a&amp;P/&amp;N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6"/>
  <sheetViews>
    <sheetView workbookViewId="0">
      <selection activeCell="C5" sqref="C5"/>
    </sheetView>
  </sheetViews>
  <sheetFormatPr defaultRowHeight="15" x14ac:dyDescent="0.25"/>
  <cols>
    <col min="2" max="2" width="15.140625" customWidth="1"/>
    <col min="6" max="6" width="11.140625" customWidth="1"/>
  </cols>
  <sheetData>
    <row r="2" spans="2:6" x14ac:dyDescent="0.25">
      <c r="B2" s="29" t="s">
        <v>2370</v>
      </c>
      <c r="C2" s="29"/>
      <c r="E2" s="29"/>
      <c r="F2" s="29"/>
    </row>
    <row r="3" spans="2:6" x14ac:dyDescent="0.25">
      <c r="B3" s="1" t="s">
        <v>2371</v>
      </c>
      <c r="C3" s="2" t="s">
        <v>4</v>
      </c>
    </row>
    <row r="4" spans="2:6" x14ac:dyDescent="0.25">
      <c r="B4" s="1" t="s">
        <v>557</v>
      </c>
      <c r="C4" s="2">
        <f>'03-2022'!O3</f>
        <v>0.5</v>
      </c>
    </row>
    <row r="5" spans="2:6" x14ac:dyDescent="0.25">
      <c r="B5" s="1" t="s">
        <v>12</v>
      </c>
      <c r="C5" s="2">
        <f>'03-2022'!O4</f>
        <v>0.5</v>
      </c>
    </row>
    <row r="6" spans="2:6" x14ac:dyDescent="0.25">
      <c r="B6" s="1" t="s">
        <v>2372</v>
      </c>
      <c r="C6" s="2">
        <f>'03-2022'!O5</f>
        <v>0.35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6512-F8FE-4A98-8284-C73BFDFB24F0}">
  <dimension ref="A1:C25"/>
  <sheetViews>
    <sheetView zoomScale="90" zoomScaleNormal="90" workbookViewId="0">
      <selection activeCell="A26" sqref="A26"/>
    </sheetView>
  </sheetViews>
  <sheetFormatPr defaultRowHeight="15" x14ac:dyDescent="0.25"/>
  <cols>
    <col min="1" max="1" width="43.28515625" style="9" customWidth="1"/>
    <col min="2" max="2" width="30" bestFit="1" customWidth="1"/>
    <col min="3" max="3" width="15.7109375" customWidth="1"/>
  </cols>
  <sheetData>
    <row r="1" spans="1:3" ht="30.75" thickBot="1" x14ac:dyDescent="0.3">
      <c r="B1" s="18" t="s">
        <v>2402</v>
      </c>
      <c r="C1" s="19" t="s">
        <v>2430</v>
      </c>
    </row>
    <row r="2" spans="1:3" ht="15.75" thickBot="1" x14ac:dyDescent="0.3">
      <c r="A2" s="9" t="s">
        <v>2377</v>
      </c>
      <c r="B2" s="20" t="s">
        <v>2403</v>
      </c>
      <c r="C2" s="21">
        <v>0.06</v>
      </c>
    </row>
    <row r="3" spans="1:3" ht="15.75" thickBot="1" x14ac:dyDescent="0.3">
      <c r="A3" s="15" t="s">
        <v>2375</v>
      </c>
      <c r="B3" s="20" t="s">
        <v>2425</v>
      </c>
      <c r="C3" s="21">
        <v>0.1</v>
      </c>
    </row>
    <row r="4" spans="1:3" s="9" customFormat="1" ht="15.75" thickBot="1" x14ac:dyDescent="0.3">
      <c r="A4" s="15" t="s">
        <v>2376</v>
      </c>
      <c r="B4" s="20" t="s">
        <v>2426</v>
      </c>
      <c r="C4" s="21">
        <v>7.0000000000000007E-2</v>
      </c>
    </row>
    <row r="5" spans="1:3" ht="15.75" thickBot="1" x14ac:dyDescent="0.3">
      <c r="A5" s="9" t="s">
        <v>2421</v>
      </c>
      <c r="B5" s="20" t="s">
        <v>2404</v>
      </c>
      <c r="C5" s="21">
        <v>0.17</v>
      </c>
    </row>
    <row r="6" spans="1:3" ht="15.75" thickBot="1" x14ac:dyDescent="0.3">
      <c r="A6" s="9" t="s">
        <v>2379</v>
      </c>
      <c r="B6" s="20" t="s">
        <v>2405</v>
      </c>
      <c r="C6" s="21">
        <v>0.12</v>
      </c>
    </row>
    <row r="7" spans="1:3" ht="15.75" thickBot="1" x14ac:dyDescent="0.3">
      <c r="A7" s="9" t="s">
        <v>2381</v>
      </c>
      <c r="B7" s="20" t="s">
        <v>2406</v>
      </c>
      <c r="C7" s="21">
        <v>0.12</v>
      </c>
    </row>
    <row r="8" spans="1:3" ht="15.75" thickBot="1" x14ac:dyDescent="0.3">
      <c r="A8" s="9" t="s">
        <v>2384</v>
      </c>
      <c r="B8" s="20" t="s">
        <v>2407</v>
      </c>
      <c r="C8" s="21">
        <v>7.0000000000000007E-2</v>
      </c>
    </row>
    <row r="9" spans="1:3" ht="15.75" thickBot="1" x14ac:dyDescent="0.3">
      <c r="A9" s="15" t="s">
        <v>2383</v>
      </c>
      <c r="B9" s="20" t="s">
        <v>2408</v>
      </c>
      <c r="C9" s="21">
        <v>7.0000000000000007E-2</v>
      </c>
    </row>
    <row r="10" spans="1:3" ht="15.75" thickBot="1" x14ac:dyDescent="0.3">
      <c r="A10" s="9" t="s">
        <v>2387</v>
      </c>
      <c r="B10" s="20" t="s">
        <v>2409</v>
      </c>
      <c r="C10" s="21">
        <v>0.06</v>
      </c>
    </row>
    <row r="11" spans="1:3" ht="15.75" thickBot="1" x14ac:dyDescent="0.3">
      <c r="A11" s="9" t="s">
        <v>2422</v>
      </c>
      <c r="B11" s="20" t="s">
        <v>2410</v>
      </c>
      <c r="C11" s="21">
        <v>0.17</v>
      </c>
    </row>
    <row r="12" spans="1:3" ht="15.75" thickBot="1" x14ac:dyDescent="0.3">
      <c r="A12" s="9" t="s">
        <v>2388</v>
      </c>
      <c r="B12" s="20" t="s">
        <v>2411</v>
      </c>
      <c r="C12" s="21">
        <v>0.05</v>
      </c>
    </row>
    <row r="13" spans="1:3" ht="15.75" thickBot="1" x14ac:dyDescent="0.3">
      <c r="A13" s="9" t="s">
        <v>2423</v>
      </c>
      <c r="B13" s="20" t="s">
        <v>2412</v>
      </c>
      <c r="C13" s="21">
        <v>0.12</v>
      </c>
    </row>
    <row r="14" spans="1:3" ht="15.75" thickBot="1" x14ac:dyDescent="0.3">
      <c r="A14" s="9" t="s">
        <v>2424</v>
      </c>
      <c r="B14" s="20" t="s">
        <v>2413</v>
      </c>
      <c r="C14" s="21">
        <v>0.09</v>
      </c>
    </row>
    <row r="15" spans="1:3" ht="15.75" thickBot="1" x14ac:dyDescent="0.3">
      <c r="A15" s="9" t="s">
        <v>2391</v>
      </c>
      <c r="B15" s="20" t="s">
        <v>2414</v>
      </c>
      <c r="C15" s="21">
        <v>0.09</v>
      </c>
    </row>
    <row r="16" spans="1:3" ht="15.75" thickBot="1" x14ac:dyDescent="0.3">
      <c r="A16" s="9" t="s">
        <v>2390</v>
      </c>
      <c r="B16" s="20" t="s">
        <v>2427</v>
      </c>
      <c r="C16" s="21">
        <v>0.09</v>
      </c>
    </row>
    <row r="17" spans="1:3" ht="15.75" thickBot="1" x14ac:dyDescent="0.3">
      <c r="A17" s="15" t="s">
        <v>2385</v>
      </c>
      <c r="B17" s="20" t="s">
        <v>2429</v>
      </c>
      <c r="C17" s="21">
        <v>0.09</v>
      </c>
    </row>
    <row r="18" spans="1:3" ht="15.75" thickBot="1" x14ac:dyDescent="0.3">
      <c r="A18" s="15" t="s">
        <v>2394</v>
      </c>
      <c r="B18" s="20" t="s">
        <v>2428</v>
      </c>
      <c r="C18" s="21">
        <v>0.09</v>
      </c>
    </row>
    <row r="19" spans="1:3" ht="15.75" thickBot="1" x14ac:dyDescent="0.3">
      <c r="A19" s="15" t="s">
        <v>2395</v>
      </c>
      <c r="B19" s="20" t="s">
        <v>2415</v>
      </c>
      <c r="C19" s="21">
        <v>0.12</v>
      </c>
    </row>
    <row r="20" spans="1:3" ht="15.75" thickBot="1" x14ac:dyDescent="0.3">
      <c r="A20" s="9" t="s">
        <v>2397</v>
      </c>
      <c r="B20" s="20" t="s">
        <v>2416</v>
      </c>
      <c r="C20" s="21">
        <v>0.22</v>
      </c>
    </row>
    <row r="21" spans="1:3" ht="15.75" thickBot="1" x14ac:dyDescent="0.3">
      <c r="A21" s="9" t="s">
        <v>2398</v>
      </c>
      <c r="B21" s="20" t="s">
        <v>2417</v>
      </c>
      <c r="C21" s="21">
        <v>0.09</v>
      </c>
    </row>
    <row r="22" spans="1:3" ht="15.75" thickBot="1" x14ac:dyDescent="0.3">
      <c r="A22" s="9" t="s">
        <v>2382</v>
      </c>
      <c r="B22" s="20" t="s">
        <v>2418</v>
      </c>
      <c r="C22" s="21">
        <v>0.22</v>
      </c>
    </row>
    <row r="23" spans="1:3" ht="15.75" thickBot="1" x14ac:dyDescent="0.3">
      <c r="A23" s="9" t="s">
        <v>2378</v>
      </c>
      <c r="B23" s="20" t="s">
        <v>2419</v>
      </c>
      <c r="C23" s="21">
        <v>0.32</v>
      </c>
    </row>
    <row r="24" spans="1:3" ht="15.75" thickBot="1" x14ac:dyDescent="0.3">
      <c r="A24" s="9" t="s">
        <v>2399</v>
      </c>
      <c r="B24" s="20" t="s">
        <v>2420</v>
      </c>
      <c r="C24" s="21">
        <v>0.02</v>
      </c>
    </row>
    <row r="25" spans="1:3" ht="15.75" thickBot="1" x14ac:dyDescent="0.3">
      <c r="A25" s="9" t="s">
        <v>2432</v>
      </c>
      <c r="B25" s="20" t="s">
        <v>2431</v>
      </c>
      <c r="C25" s="21">
        <v>0.27</v>
      </c>
    </row>
  </sheetData>
  <autoFilter ref="A1:C1" xr:uid="{D740E3CE-E31B-4AE7-9823-2FC492D9CEB9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03-2022</vt:lpstr>
      <vt:lpstr>Slevy</vt:lpstr>
      <vt:lpstr>%Zdražení</vt:lpstr>
      <vt:lpstr>'03-2022'!Názvy_tisku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AlcaPlast výrobky</dc:title>
  <dc:subject/>
  <dc:creator>AlcaPlast</dc:creator>
  <cp:keywords/>
  <dc:description/>
  <cp:lastModifiedBy>Vitova Daniela</cp:lastModifiedBy>
  <dcterms:created xsi:type="dcterms:W3CDTF">2022-01-19T10:22:09Z</dcterms:created>
  <dcterms:modified xsi:type="dcterms:W3CDTF">2022-01-24T11:08:46Z</dcterms:modified>
  <cp:category/>
</cp:coreProperties>
</file>